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online-my.sharepoint.com/personal/21180_icf_com/Documents/Projects/Analysis/Wealth Index Construction/ML81/Wealth/"/>
    </mc:Choice>
  </mc:AlternateContent>
  <xr:revisionPtr revIDLastSave="76" documentId="13_ncr:1_{66F2DE2E-029D-4793-8173-1D573C3B1A18}" xr6:coauthVersionLast="47" xr6:coauthVersionMax="47" xr10:uidLastSave="{E8331D1D-FB74-4F05-AF9A-92EF6CF9CF34}"/>
  <bookViews>
    <workbookView xWindow="-120" yWindow="-120" windowWidth="29040" windowHeight="15840" xr2:uid="{00000000-000D-0000-FFFF-FFFF00000000}"/>
  </bookViews>
  <sheets>
    <sheet name="Common" sheetId="4" r:id="rId1"/>
    <sheet name="Urban" sheetId="1" r:id="rId2"/>
    <sheet name="Rural" sheetId="2" r:id="rId3"/>
    <sheet name="Composit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3" i="2" l="1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M164" i="2"/>
  <c r="L122" i="2"/>
  <c r="K122" i="2"/>
  <c r="M140" i="2"/>
  <c r="L119" i="1"/>
  <c r="K119" i="1"/>
  <c r="M133" i="1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M140" i="4"/>
  <c r="D23" i="3"/>
  <c r="D12" i="3"/>
  <c r="L144" i="2"/>
  <c r="K144" i="2"/>
  <c r="L143" i="2"/>
  <c r="K143" i="2"/>
  <c r="L142" i="2"/>
  <c r="K142" i="2"/>
  <c r="L141" i="2"/>
  <c r="K141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L105" i="1"/>
  <c r="K105" i="1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L7" i="2"/>
  <c r="K7" i="2"/>
  <c r="L8" i="1"/>
  <c r="L9" i="1"/>
  <c r="L10" i="1"/>
  <c r="L11" i="1"/>
  <c r="L12" i="1"/>
  <c r="L13" i="1"/>
  <c r="L14" i="1"/>
  <c r="L15" i="1"/>
  <c r="L16" i="1"/>
  <c r="L17" i="1"/>
  <c r="L18" i="1"/>
  <c r="L19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9" i="1"/>
  <c r="K8" i="1"/>
  <c r="K9" i="1"/>
  <c r="K10" i="1"/>
  <c r="K11" i="1"/>
  <c r="K12" i="1"/>
  <c r="K13" i="1"/>
  <c r="K14" i="1"/>
  <c r="K15" i="1"/>
  <c r="K16" i="1"/>
  <c r="K17" i="1"/>
  <c r="K18" i="1"/>
  <c r="L7" i="1"/>
  <c r="K7" i="1"/>
</calcChain>
</file>

<file path=xl/sharedStrings.xml><?xml version="1.0" encoding="utf-8"?>
<sst xmlns="http://schemas.openxmlformats.org/spreadsheetml/2006/main" count="1120" uniqueCount="223">
  <si>
    <t>Descriptive Statistics</t>
  </si>
  <si>
    <t>Mean</t>
  </si>
  <si>
    <t>Missing N</t>
  </si>
  <si>
    <t xml:space="preserve">Urban </t>
  </si>
  <si>
    <t>Component</t>
  </si>
  <si>
    <t>1</t>
  </si>
  <si>
    <t>Component Score Coefficient Matrix</t>
  </si>
  <si>
    <t>Extraction Method: Principal Component Analysis. 
 Component Scores.</t>
  </si>
  <si>
    <t>Sum over each variable</t>
  </si>
  <si>
    <t>If has</t>
  </si>
  <si>
    <t>If does not have</t>
  </si>
  <si>
    <t xml:space="preserve">Rural </t>
  </si>
  <si>
    <t xml:space="preserve">Combined Scores 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</si>
  <si>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</si>
  <si>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</si>
  <si>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</si>
  <si>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</si>
  <si>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</si>
  <si>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</si>
  <si>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</si>
  <si>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</si>
  <si>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r>
      <t>Coefficients</t>
    </r>
    <r>
      <rPr>
        <b/>
        <vertAlign val="superscript"/>
        <sz val="9"/>
        <color indexed="8"/>
        <rFont val="Arial Bold"/>
      </rPr>
      <t>a</t>
    </r>
  </si>
  <si>
    <t>Combined Score</t>
  </si>
  <si>
    <t>Statistics</t>
  </si>
  <si>
    <t>N</t>
  </si>
  <si>
    <t>Valid</t>
  </si>
  <si>
    <t>Missing</t>
  </si>
  <si>
    <t>Median</t>
  </si>
  <si>
    <t>Mode</t>
  </si>
  <si>
    <t>Std. Deviation</t>
  </si>
  <si>
    <t>Skewness</t>
  </si>
  <si>
    <t>Std. Error of Skewness</t>
  </si>
  <si>
    <t>Kurtosis</t>
  </si>
  <si>
    <t>Std. Error of Kurtosis</t>
  </si>
  <si>
    <t>Minimum</t>
  </si>
  <si>
    <t>Maximum</t>
  </si>
  <si>
    <t>Percentiles</t>
  </si>
  <si>
    <t>20</t>
  </si>
  <si>
    <t>40</t>
  </si>
  <si>
    <t>60</t>
  </si>
  <si>
    <t>80</t>
  </si>
  <si>
    <t>Common</t>
  </si>
  <si>
    <t>a. Dependent Variable: comscore Common wealth score</t>
  </si>
  <si>
    <t>combscor Combined national wealth score</t>
  </si>
  <si>
    <t>Std. Error of Mean</t>
  </si>
  <si>
    <t/>
  </si>
  <si>
    <t>a. For each variable, missing values are replaced with the variable mean.</t>
  </si>
  <si>
    <t>QH101_21 Source of drinking water: Tube well or borehole</t>
  </si>
  <si>
    <t>QH101_51 Source of drinking water: Rainwater</t>
  </si>
  <si>
    <t>QH101_81 Source of drinking water: Surface water (river/dam/lake/pond/stream/canal/irrigation channel)</t>
  </si>
  <si>
    <t>QH101_91 Source of drinking water: Bottled water</t>
  </si>
  <si>
    <t>LAND Owns land</t>
  </si>
  <si>
    <t>memsleep Number of members per sleeping room</t>
  </si>
  <si>
    <t>landarea</t>
  </si>
  <si>
    <t>Ncombsco Combined wealth index</t>
  </si>
  <si>
    <t>Nurbscor Urban wealth index</t>
  </si>
  <si>
    <t>Nrurscor Rural wealth index</t>
  </si>
  <si>
    <t>Lowest</t>
  </si>
  <si>
    <t>Second</t>
  </si>
  <si>
    <t>Middle</t>
  </si>
  <si>
    <t>Fourth</t>
  </si>
  <si>
    <t>Highest</t>
  </si>
  <si>
    <t>(Constant)</t>
  </si>
  <si>
    <t>rurscore Rural wealth score</t>
  </si>
  <si>
    <t>urbscore Urban wealth score</t>
  </si>
  <si>
    <t>QH101_11 Source of drinking water: Piped into dwelling</t>
  </si>
  <si>
    <t>QH101_12 Source of drinking water: Piped to yard/plot</t>
  </si>
  <si>
    <t>QH101_13 Source of drinking water: Piped to neighbor</t>
  </si>
  <si>
    <t>QH101_14 Source of drinking water: Public tap/standpipe</t>
  </si>
  <si>
    <t>QH101_31 Source of drinking water: Protected well</t>
  </si>
  <si>
    <t>QH101_32 Source of drinking water: Unprotected well</t>
  </si>
  <si>
    <t>QH101_41 Source of drinking water: Protected spring</t>
  </si>
  <si>
    <t>QH101_42 Source of drinking water: Unprotected spring</t>
  </si>
  <si>
    <t>QH101_61 Source of drinking water: Tanker truck</t>
  </si>
  <si>
    <t>QH101_71 Source of drinking water: Cart with small tank</t>
  </si>
  <si>
    <t>a. Multiple modes exist. The smallest value is shown</t>
  </si>
  <si>
    <t>Urban</t>
  </si>
  <si>
    <t xml:space="preserve">Histogram </t>
  </si>
  <si>
    <t>Mali DHS 2023-24</t>
  </si>
  <si>
    <t>QH101_92 Source of drinking water: Sachet water</t>
  </si>
  <si>
    <t>QH109_11 Type of toilet facility: Flush to piped sewer system</t>
  </si>
  <si>
    <t>QH109_12 Type of toilet facility: Flush to septic tank</t>
  </si>
  <si>
    <t>QH109_13 Type of toilet facility: Flush to pit latrine</t>
  </si>
  <si>
    <t>QH109_14 Type of toilet facility: Flush to somewhere else</t>
  </si>
  <si>
    <t>QH109_15 Type of toilet facility: Flush, don't know where</t>
  </si>
  <si>
    <t>QH109_21 Type of toilet facility: Ventilated improved pit latrine</t>
  </si>
  <si>
    <t>QH109_22 Type of toilet facility: Pit latrine with slab</t>
  </si>
  <si>
    <t>QH109_23 Type of toilet facility: Pit latrine without slab/open pit</t>
  </si>
  <si>
    <t>QH109_31 Type of toilet facility: Composting toilet</t>
  </si>
  <si>
    <t>QH109_41 Type of toilet facility: Bucket toilet</t>
  </si>
  <si>
    <t>QH109_51 Type of toilet facility: Hanging toilet/hanging latrine</t>
  </si>
  <si>
    <t>QH109_61 Type of toilet facility: No facility/bush/field</t>
  </si>
  <si>
    <t>QH109_11_sh Type of toilet facility: Flush to piped sewer system - shared</t>
  </si>
  <si>
    <t>QH109_12_sh Type of toilet facility: Flush to septic tank - shared</t>
  </si>
  <si>
    <t>QH109_13_sh Type of toilet facility: Flush to pit latrine - shared</t>
  </si>
  <si>
    <t>QH109_21_sh Type of toilet facility: Ventilated improved pit latrine - shared</t>
  </si>
  <si>
    <t>QH109_22_sh Type of toilet facility: Pit latrine with slab - shared</t>
  </si>
  <si>
    <t>QH109_23_sh Type of toilet facility: Pit latrine without slab/open pit - shared</t>
  </si>
  <si>
    <t>QH109_51_sh Type of toilet facility: Hanging toilet/hanging latrine - shared</t>
  </si>
  <si>
    <t>QH117_1 Type of cookstove: Electric stove/solar cooker</t>
  </si>
  <si>
    <t>QH117_3 Type of cookstove: Liquified petroleum gas (LPG)/cooking gas stove</t>
  </si>
  <si>
    <t>QH117_4 Type of cookstove: Piped natural gas stove</t>
  </si>
  <si>
    <t>QH117_5 Type of cookstove: Biogas/liquid fuel stove</t>
  </si>
  <si>
    <t>QH117_7 Type of cookstove: Manufactured solid fuel stove</t>
  </si>
  <si>
    <t>QH117_8 Type of cookstove: Traditional solid fuel stove</t>
  </si>
  <si>
    <t>QH117_9 Type of cookstove: Three stone stove/open fire</t>
  </si>
  <si>
    <t>QH117_95 Type of cookstove: No food cooked in household</t>
  </si>
  <si>
    <t>QH120_4 Type of cooking fuel: Coal/lignite</t>
  </si>
  <si>
    <t>QH120_5 Type of cooking fuel: Charcoal</t>
  </si>
  <si>
    <t>QH120_6 Type of cooking fuel: Wood</t>
  </si>
  <si>
    <t>QH120_7 Type of cooking fuel: Straw/shrubs/grass</t>
  </si>
  <si>
    <t>QH120_8 Type of cooking fuel: Agricultural crop</t>
  </si>
  <si>
    <t>QH120_9 Type of cooking fuel: Animal dung/waste</t>
  </si>
  <si>
    <t>QH123_1 Heat source for home: Central heating</t>
  </si>
  <si>
    <t>QH123_2 Heat source for home: Manufactured space heater</t>
  </si>
  <si>
    <t>QH123_3 Heat source for home: Traditional space heater</t>
  </si>
  <si>
    <t>QH123_4 Heat source for home: Manufactured cookstove</t>
  </si>
  <si>
    <t>QH123_5 Heat source for home: Traditional cookstove</t>
  </si>
  <si>
    <t>QH123_6 Heat source for home: Three stone stove/open fire</t>
  </si>
  <si>
    <t>QH123_95 Heat source for home: No space heating in household</t>
  </si>
  <si>
    <t>QH125_1 Type of fuel for home heat: Electricity/solar</t>
  </si>
  <si>
    <t>QH125_10 Type of fuel for home heat: Coal/lignite/Charcoal</t>
  </si>
  <si>
    <t>QH125_11 Type of fuel for home heat: Wood</t>
  </si>
  <si>
    <t>QH125_13 Type of fuel for home heat: Agricultural crop/animal dung/garbage</t>
  </si>
  <si>
    <t>QH126_1 Type of light at home: Electricity</t>
  </si>
  <si>
    <t>QH126_2 Type of light at home: Solar lantern</t>
  </si>
  <si>
    <t>QH126_3 Type of light at home: Rechargeable flashlight, torch, or lantern</t>
  </si>
  <si>
    <t>QH126_4 Type of light at home: Battery powered flashlight, torch or lantern</t>
  </si>
  <si>
    <t>QH126_8 Type of light at home: Charcoal</t>
  </si>
  <si>
    <t>QH126_9 Type of light at home: Wood</t>
  </si>
  <si>
    <t>QH126_13 Type of light at home: Oil lamp/gasoline lamp</t>
  </si>
  <si>
    <t>QH126_95 Type of light at home: No lighting in household</t>
  </si>
  <si>
    <t>QH132A Electricity</t>
  </si>
  <si>
    <t>QH132B Radio</t>
  </si>
  <si>
    <t>QH132C Television</t>
  </si>
  <si>
    <t>QH132D Telephone (non-mobile)</t>
  </si>
  <si>
    <t>QH132E Computer</t>
  </si>
  <si>
    <t>QH132F Refrigerator</t>
  </si>
  <si>
    <t>QH132G Radio</t>
  </si>
  <si>
    <t>QH132H Radio</t>
  </si>
  <si>
    <t>QH132I Radio</t>
  </si>
  <si>
    <t>QH132J Radio</t>
  </si>
  <si>
    <t>QH132K Radio</t>
  </si>
  <si>
    <t>QH132L Radio</t>
  </si>
  <si>
    <t>QH132M Radio</t>
  </si>
  <si>
    <t>QH132N Radio</t>
  </si>
  <si>
    <t>QH132O Radio</t>
  </si>
  <si>
    <t>QH133A Watch</t>
  </si>
  <si>
    <t>QH133C Bicycle</t>
  </si>
  <si>
    <t>QH133D Motorcycle or scooter</t>
  </si>
  <si>
    <t>QH133E Animal-drawn cart</t>
  </si>
  <si>
    <t>QH133F Car or Truck</t>
  </si>
  <si>
    <t>QH133G Boat with a motor</t>
  </si>
  <si>
    <t>QH133H Boat with a motor</t>
  </si>
  <si>
    <t>QH133I Boat with a motor</t>
  </si>
  <si>
    <t>QH133J Boat with a motor</t>
  </si>
  <si>
    <t>QH133K Boat with a motor</t>
  </si>
  <si>
    <t>QH133L Boat with a motor</t>
  </si>
  <si>
    <t>QH133M Boat with a motor</t>
  </si>
  <si>
    <t>MOBPHONE Owns a mobile phone</t>
  </si>
  <si>
    <t>CHECKACC Posession of a bank account</t>
  </si>
  <si>
    <t>QH152_11 Main floor material: Earth/sand</t>
  </si>
  <si>
    <t>QH152_12 Main floor material: Dung</t>
  </si>
  <si>
    <t>QH152_21 Main floor material: Wood planks</t>
  </si>
  <si>
    <t>QH152_22 Main floor material: Palm/bamboo</t>
  </si>
  <si>
    <t>QH152_31 Main floor material: Parquet or polished wood/Vinyl or asphalt strips</t>
  </si>
  <si>
    <t>QH152_33 Main floor material: Ceramic tiles</t>
  </si>
  <si>
    <t>QH152_34 Main floor material: Cement</t>
  </si>
  <si>
    <t>QH152_35 Main floor material: Carpet</t>
  </si>
  <si>
    <t>QH153_11 Main roof material: No roof</t>
  </si>
  <si>
    <t>QH153_12 Main roof material: Thatch/palm leaf</t>
  </si>
  <si>
    <t>QH153_13 Main roof material: Sod</t>
  </si>
  <si>
    <t>QH153_21 Main roof material: Rustic mat</t>
  </si>
  <si>
    <t>QH153_22 Main roof material: Palm/bamboo</t>
  </si>
  <si>
    <t>QH153_23 Main roof material: Wood planks</t>
  </si>
  <si>
    <t>QH153_25 Main roof material: Cardboard/Tarpaulin/plastic</t>
  </si>
  <si>
    <t>QH153_31 Main roof material: Metal</t>
  </si>
  <si>
    <t>QH153_32 Main roof material: Wood</t>
  </si>
  <si>
    <t>QH153_33 Main roof material: Calamine/cement fiber</t>
  </si>
  <si>
    <t>QH153_34 Main roof material: Ceramic tiles</t>
  </si>
  <si>
    <t>QH153_35 Main roof material: Cement</t>
  </si>
  <si>
    <t>QH153_96 Main roof material: Other/rooking shingles</t>
  </si>
  <si>
    <t>QH154_11 Main wall material: No walls</t>
  </si>
  <si>
    <t>QH154_12 Main wall material: Cane/palm/trunks</t>
  </si>
  <si>
    <t>QH154_13 Main wall material: Dirt</t>
  </si>
  <si>
    <t>QH154_21 Main wall material: Bamboo with mud</t>
  </si>
  <si>
    <t>QH154_22 Main wall material: Stone with mud</t>
  </si>
  <si>
    <t>QH154_23 Main wall material: Uncovered adobe</t>
  </si>
  <si>
    <t>QH154_26 Main wall material: Reused wood/plywood/cardboard</t>
  </si>
  <si>
    <t>QH154_31 Main wall material: Cement</t>
  </si>
  <si>
    <t>QH154_32 Main wall material: Stone with lime/cement</t>
  </si>
  <si>
    <t>QH154_33 Main wall material: Bricks</t>
  </si>
  <si>
    <t>QH154_34 Main wall material: Cement blocks</t>
  </si>
  <si>
    <t>QH154_35 Main wall material: Covered adobe</t>
  </si>
  <si>
    <t>QH154_36 Main wall material: Wood planks/shingles</t>
  </si>
  <si>
    <t>QH154_96 Main wall material: Other</t>
  </si>
  <si>
    <t>HOUSE Owns a house</t>
  </si>
  <si>
    <r>
      <t>Std. Deviation</t>
    </r>
    <r>
      <rPr>
        <vertAlign val="superscript"/>
        <sz val="9"/>
        <color indexed="8"/>
        <rFont val="Arial"/>
        <family val="2"/>
      </rPr>
      <t>a</t>
    </r>
  </si>
  <si>
    <r>
      <t>Analysis N</t>
    </r>
    <r>
      <rPr>
        <vertAlign val="superscript"/>
        <sz val="9"/>
        <color indexed="8"/>
        <rFont val="Arial"/>
        <family val="2"/>
      </rPr>
      <t>a</t>
    </r>
  </si>
  <si>
    <t>QH129A_1 Cows/bulls: 1-4</t>
  </si>
  <si>
    <t>QH129A_2 Cows/bulls: 5-9</t>
  </si>
  <si>
    <t>QH129A_3 Cows/bulls: 10+</t>
  </si>
  <si>
    <t>QH129B_1 Other cattle: 1-4</t>
  </si>
  <si>
    <t>QH129B_2 Other cattle: 5-9</t>
  </si>
  <si>
    <t>QH129B_3 Other cattle: 10+</t>
  </si>
  <si>
    <t>QH129C_1 Horses/donkeys/mules: 1-4</t>
  </si>
  <si>
    <t>QH129C_2 Horses/donkeys/mules: 5-9</t>
  </si>
  <si>
    <t>QH129C_3 Horses/donkeys/mules: 10+</t>
  </si>
  <si>
    <t>QH129D_1 Goats: 1-4</t>
  </si>
  <si>
    <t>QH129D_2 Goats: 5-9</t>
  </si>
  <si>
    <t>QH129D_3 Goats: 10+</t>
  </si>
  <si>
    <t>QH129E_1 Sheep: 1-4</t>
  </si>
  <si>
    <t>QH129E_2 Sheep: 5-9</t>
  </si>
  <si>
    <t>QH129E_3 Sheep: 10+</t>
  </si>
  <si>
    <t>QH129F_1 Pigs: 1-4</t>
  </si>
  <si>
    <t>QH129F_2 Pigs: 5-9</t>
  </si>
  <si>
    <t>QH129F_3 Pigs: 10+</t>
  </si>
  <si>
    <t>QH129G_1 Chickens or other poultry: 1-9</t>
  </si>
  <si>
    <t>QH129G_2 Chickens or other poultry: 10-29</t>
  </si>
  <si>
    <t>QH129G_3 Chickens or other poultry: 30+</t>
  </si>
  <si>
    <t>QH129H_1 Camels: 1-4</t>
  </si>
  <si>
    <t>QH129H_2 Camels: 5+</t>
  </si>
  <si>
    <r>
      <t>-1.19766</t>
    </r>
    <r>
      <rPr>
        <vertAlign val="superscript"/>
        <sz val="9"/>
        <color indexed="8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</si>
</sst>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###.00"/>
    <numFmt numFmtId="165" formatCode="####.000"/>
    <numFmt numFmtId="166" formatCode="###0"/>
    <numFmt numFmtId="167" formatCode="####.0000"/>
    <numFmt numFmtId="168" formatCode="####.00000"/>
    <numFmt numFmtId="169" formatCode="####.0000000"/>
    <numFmt numFmtId="170" formatCode="####.00000000"/>
    <numFmt numFmtId="171" formatCode="###0.000"/>
    <numFmt numFmtId="172" formatCode="###0.00000"/>
    <numFmt numFmtId="173" formatCode="###0.00"/>
    <numFmt numFmtId="174" formatCode="###0.0000"/>
    <numFmt numFmtId="175" formatCode="###0.00000000"/>
    <numFmt numFmtId="176" formatCode="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15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2"/>
    <xf numFmtId="0" fontId="4" fillId="0" borderId="0" xfId="3"/>
    <xf numFmtId="0" fontId="5" fillId="0" borderId="4" xfId="4" applyFont="1" applyBorder="1" applyAlignment="1">
      <alignment horizontal="left" vertical="top" wrapText="1"/>
    </xf>
    <xf numFmtId="166" fontId="5" fillId="0" borderId="20" xfId="4" applyNumberFormat="1" applyFont="1" applyBorder="1" applyAlignment="1">
      <alignment horizontal="right" vertical="center"/>
    </xf>
    <xf numFmtId="166" fontId="5" fillId="0" borderId="23" xfId="4" applyNumberFormat="1" applyFont="1" applyBorder="1" applyAlignment="1">
      <alignment horizontal="right" vertical="center"/>
    </xf>
    <xf numFmtId="169" fontId="5" fillId="0" borderId="23" xfId="4" applyNumberFormat="1" applyFont="1" applyBorder="1" applyAlignment="1">
      <alignment horizontal="right" vertical="center"/>
    </xf>
    <xf numFmtId="170" fontId="5" fillId="0" borderId="23" xfId="4" applyNumberFormat="1" applyFont="1" applyBorder="1" applyAlignment="1">
      <alignment horizontal="right" vertical="center"/>
    </xf>
    <xf numFmtId="165" fontId="5" fillId="0" borderId="23" xfId="4" applyNumberFormat="1" applyFont="1" applyBorder="1" applyAlignment="1">
      <alignment horizontal="right" vertical="center"/>
    </xf>
    <xf numFmtId="172" fontId="5" fillId="0" borderId="23" xfId="4" applyNumberFormat="1" applyFont="1" applyBorder="1" applyAlignment="1">
      <alignment horizontal="right" vertical="center"/>
    </xf>
    <xf numFmtId="0" fontId="5" fillId="0" borderId="22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0" xfId="4" applyFont="1" applyBorder="1" applyAlignment="1">
      <alignment horizontal="center" wrapText="1"/>
    </xf>
    <xf numFmtId="0" fontId="5" fillId="0" borderId="20" xfId="4" applyFont="1" applyBorder="1" applyAlignment="1">
      <alignment horizontal="left" vertical="top" wrapText="1"/>
    </xf>
    <xf numFmtId="171" fontId="5" fillId="0" borderId="15" xfId="4" applyNumberFormat="1" applyFont="1" applyBorder="1" applyAlignment="1">
      <alignment horizontal="right" vertical="center"/>
    </xf>
    <xf numFmtId="165" fontId="5" fillId="0" borderId="15" xfId="4" applyNumberFormat="1" applyFont="1" applyBorder="1" applyAlignment="1">
      <alignment horizontal="right" vertical="center"/>
    </xf>
    <xf numFmtId="171" fontId="5" fillId="0" borderId="16" xfId="4" applyNumberFormat="1" applyFont="1" applyBorder="1" applyAlignment="1">
      <alignment horizontal="right" vertical="center"/>
    </xf>
    <xf numFmtId="0" fontId="5" fillId="0" borderId="23" xfId="4" applyFont="1" applyBorder="1" applyAlignment="1">
      <alignment horizontal="left" vertical="top" wrapText="1"/>
    </xf>
    <xf numFmtId="165" fontId="5" fillId="0" borderId="29" xfId="4" applyNumberFormat="1" applyFont="1" applyBorder="1" applyAlignment="1">
      <alignment horizontal="right" vertical="center"/>
    </xf>
    <xf numFmtId="165" fontId="5" fillId="0" borderId="1" xfId="4" applyNumberFormat="1" applyFont="1" applyBorder="1" applyAlignment="1">
      <alignment horizontal="right" vertical="center"/>
    </xf>
    <xf numFmtId="165" fontId="5" fillId="0" borderId="30" xfId="4" applyNumberFormat="1" applyFont="1" applyBorder="1" applyAlignment="1">
      <alignment horizontal="right" vertical="center"/>
    </xf>
    <xf numFmtId="171" fontId="5" fillId="0" borderId="1" xfId="4" applyNumberFormat="1" applyFont="1" applyBorder="1" applyAlignment="1">
      <alignment horizontal="right" vertical="center"/>
    </xf>
    <xf numFmtId="171" fontId="5" fillId="0" borderId="30" xfId="4" applyNumberFormat="1" applyFont="1" applyBorder="1" applyAlignment="1">
      <alignment horizontal="right" vertical="center"/>
    </xf>
    <xf numFmtId="171" fontId="5" fillId="0" borderId="29" xfId="4" applyNumberFormat="1" applyFont="1" applyBorder="1" applyAlignment="1">
      <alignment horizontal="right" vertical="center"/>
    </xf>
    <xf numFmtId="0" fontId="5" fillId="0" borderId="24" xfId="4" applyFont="1" applyBorder="1" applyAlignment="1">
      <alignment horizontal="left" vertical="top" wrapText="1"/>
    </xf>
    <xf numFmtId="165" fontId="5" fillId="0" borderId="17" xfId="4" applyNumberFormat="1" applyFont="1" applyBorder="1" applyAlignment="1">
      <alignment horizontal="right" vertical="center"/>
    </xf>
    <xf numFmtId="165" fontId="5" fillId="0" borderId="18" xfId="4" applyNumberFormat="1" applyFont="1" applyBorder="1" applyAlignment="1">
      <alignment horizontal="right" vertical="center"/>
    </xf>
    <xf numFmtId="171" fontId="5" fillId="0" borderId="19" xfId="4" applyNumberFormat="1" applyFont="1" applyBorder="1" applyAlignment="1">
      <alignment horizontal="right" vertical="center"/>
    </xf>
    <xf numFmtId="0" fontId="5" fillId="0" borderId="6" xfId="4" applyFont="1" applyBorder="1" applyAlignment="1">
      <alignment horizontal="center" wrapText="1"/>
    </xf>
    <xf numFmtId="0" fontId="5" fillId="0" borderId="22" xfId="4" applyFont="1" applyBorder="1" applyAlignment="1">
      <alignment horizontal="left" vertical="top" wrapText="1"/>
    </xf>
    <xf numFmtId="0" fontId="4" fillId="0" borderId="0" xfId="4"/>
    <xf numFmtId="0" fontId="5" fillId="0" borderId="11" xfId="4" applyFont="1" applyBorder="1" applyAlignment="1">
      <alignment horizontal="center" wrapText="1"/>
    </xf>
    <xf numFmtId="0" fontId="5" fillId="0" borderId="12" xfId="4" applyFont="1" applyBorder="1" applyAlignment="1">
      <alignment horizontal="center" wrapText="1"/>
    </xf>
    <xf numFmtId="165" fontId="5" fillId="0" borderId="14" xfId="4" applyNumberFormat="1" applyFont="1" applyBorder="1" applyAlignment="1">
      <alignment horizontal="right" vertical="center"/>
    </xf>
    <xf numFmtId="0" fontId="5" fillId="0" borderId="15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top" wrapText="1"/>
    </xf>
    <xf numFmtId="171" fontId="5" fillId="0" borderId="18" xfId="4" applyNumberFormat="1" applyFont="1" applyBorder="1" applyAlignment="1">
      <alignment horizontal="right" vertical="center"/>
    </xf>
    <xf numFmtId="171" fontId="5" fillId="0" borderId="17" xfId="4" applyNumberFormat="1" applyFont="1" applyBorder="1" applyAlignment="1">
      <alignment horizontal="right" vertical="center"/>
    </xf>
    <xf numFmtId="0" fontId="5" fillId="0" borderId="0" xfId="1" applyFont="1" applyAlignment="1">
      <alignment horizontal="center" wrapText="1"/>
    </xf>
    <xf numFmtId="0" fontId="5" fillId="0" borderId="0" xfId="2" applyFont="1" applyAlignment="1">
      <alignment horizontal="left" wrapText="1"/>
    </xf>
    <xf numFmtId="165" fontId="5" fillId="0" borderId="16" xfId="4" applyNumberFormat="1" applyFont="1" applyBorder="1" applyAlignment="1">
      <alignment horizontal="right" vertical="center"/>
    </xf>
    <xf numFmtId="0" fontId="5" fillId="0" borderId="23" xfId="4" applyFont="1" applyBorder="1" applyAlignment="1">
      <alignment horizontal="right" vertical="center"/>
    </xf>
    <xf numFmtId="175" fontId="5" fillId="0" borderId="23" xfId="4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5" fillId="2" borderId="0" xfId="4" applyFont="1" applyFill="1"/>
    <xf numFmtId="0" fontId="2" fillId="0" borderId="0" xfId="5" applyFont="1" applyAlignment="1">
      <alignment horizontal="center" vertical="center" wrapText="1"/>
    </xf>
    <xf numFmtId="0" fontId="8" fillId="0" borderId="26" xfId="5" applyFont="1" applyBorder="1" applyAlignment="1">
      <alignment horizontal="center" wrapText="1"/>
    </xf>
    <xf numFmtId="0" fontId="8" fillId="0" borderId="27" xfId="5" applyFont="1" applyBorder="1" applyAlignment="1">
      <alignment horizontal="center" wrapText="1"/>
    </xf>
    <xf numFmtId="0" fontId="8" fillId="0" borderId="28" xfId="5" applyFont="1" applyBorder="1" applyAlignment="1">
      <alignment horizontal="center" wrapText="1"/>
    </xf>
    <xf numFmtId="0" fontId="8" fillId="0" borderId="20" xfId="5" applyFont="1" applyBorder="1" applyAlignment="1">
      <alignment horizontal="left" vertical="top" wrapText="1"/>
    </xf>
    <xf numFmtId="164" fontId="8" fillId="0" borderId="14" xfId="5" applyNumberFormat="1" applyFont="1" applyBorder="1" applyAlignment="1">
      <alignment horizontal="right" vertical="center"/>
    </xf>
    <xf numFmtId="165" fontId="8" fillId="0" borderId="15" xfId="5" applyNumberFormat="1" applyFont="1" applyBorder="1" applyAlignment="1">
      <alignment horizontal="right" vertical="center"/>
    </xf>
    <xf numFmtId="166" fontId="8" fillId="0" borderId="15" xfId="5" applyNumberFormat="1" applyFont="1" applyBorder="1" applyAlignment="1">
      <alignment horizontal="right" vertical="center"/>
    </xf>
    <xf numFmtId="166" fontId="8" fillId="0" borderId="16" xfId="5" applyNumberFormat="1" applyFont="1" applyBorder="1" applyAlignment="1">
      <alignment horizontal="right" vertical="center"/>
    </xf>
    <xf numFmtId="0" fontId="8" fillId="0" borderId="23" xfId="5" applyFont="1" applyBorder="1" applyAlignment="1">
      <alignment horizontal="left" vertical="top" wrapText="1"/>
    </xf>
    <xf numFmtId="164" fontId="8" fillId="0" borderId="29" xfId="5" applyNumberFormat="1" applyFont="1" applyBorder="1" applyAlignment="1">
      <alignment horizontal="right" vertical="center"/>
    </xf>
    <xf numFmtId="165" fontId="8" fillId="0" borderId="1" xfId="5" applyNumberFormat="1" applyFont="1" applyBorder="1" applyAlignment="1">
      <alignment horizontal="right" vertical="center"/>
    </xf>
    <xf numFmtId="166" fontId="8" fillId="0" borderId="1" xfId="5" applyNumberFormat="1" applyFont="1" applyBorder="1" applyAlignment="1">
      <alignment horizontal="right" vertical="center"/>
    </xf>
    <xf numFmtId="166" fontId="8" fillId="0" borderId="30" xfId="5" applyNumberFormat="1" applyFont="1" applyBorder="1" applyAlignment="1">
      <alignment horizontal="right" vertical="center"/>
    </xf>
    <xf numFmtId="0" fontId="8" fillId="0" borderId="24" xfId="5" applyFont="1" applyBorder="1" applyAlignment="1">
      <alignment horizontal="left" vertical="top" wrapText="1"/>
    </xf>
    <xf numFmtId="173" fontId="8" fillId="0" borderId="17" xfId="5" applyNumberFormat="1" applyFont="1" applyBorder="1" applyAlignment="1">
      <alignment horizontal="right" vertical="center"/>
    </xf>
    <xf numFmtId="171" fontId="8" fillId="0" borderId="18" xfId="5" applyNumberFormat="1" applyFont="1" applyBorder="1" applyAlignment="1">
      <alignment horizontal="right" vertical="center"/>
    </xf>
    <xf numFmtId="166" fontId="8" fillId="0" borderId="18" xfId="5" applyNumberFormat="1" applyFont="1" applyBorder="1" applyAlignment="1">
      <alignment horizontal="right" vertical="center"/>
    </xf>
    <xf numFmtId="166" fontId="8" fillId="0" borderId="19" xfId="5" applyNumberFormat="1" applyFont="1" applyBorder="1" applyAlignment="1">
      <alignment horizontal="right" vertical="center"/>
    </xf>
    <xf numFmtId="0" fontId="7" fillId="0" borderId="0" xfId="5"/>
    <xf numFmtId="0" fontId="8" fillId="0" borderId="31" xfId="5" applyFont="1" applyBorder="1" applyAlignment="1">
      <alignment horizontal="center" wrapText="1"/>
    </xf>
    <xf numFmtId="0" fontId="8" fillId="0" borderId="32" xfId="5" applyFont="1" applyBorder="1" applyAlignment="1">
      <alignment horizontal="center"/>
    </xf>
    <xf numFmtId="165" fontId="8" fillId="0" borderId="20" xfId="5" applyNumberFormat="1" applyFont="1" applyBorder="1" applyAlignment="1">
      <alignment horizontal="right" vertical="center"/>
    </xf>
    <xf numFmtId="165" fontId="8" fillId="0" borderId="23" xfId="5" applyNumberFormat="1" applyFont="1" applyBorder="1" applyAlignment="1">
      <alignment horizontal="right" vertical="center"/>
    </xf>
    <xf numFmtId="165" fontId="8" fillId="0" borderId="24" xfId="5" applyNumberFormat="1" applyFont="1" applyBorder="1" applyAlignment="1">
      <alignment horizontal="right" vertical="center"/>
    </xf>
    <xf numFmtId="0" fontId="8" fillId="0" borderId="26" xfId="6" applyFont="1" applyBorder="1" applyAlignment="1">
      <alignment horizontal="center" wrapText="1"/>
    </xf>
    <xf numFmtId="0" fontId="8" fillId="0" borderId="27" xfId="6" applyFont="1" applyBorder="1" applyAlignment="1">
      <alignment horizontal="center" wrapText="1"/>
    </xf>
    <xf numFmtId="0" fontId="8" fillId="0" borderId="28" xfId="6" applyFont="1" applyBorder="1" applyAlignment="1">
      <alignment horizontal="center" wrapText="1"/>
    </xf>
    <xf numFmtId="0" fontId="8" fillId="0" borderId="20" xfId="6" applyFont="1" applyBorder="1" applyAlignment="1">
      <alignment horizontal="left" vertical="top" wrapText="1"/>
    </xf>
    <xf numFmtId="164" fontId="8" fillId="0" borderId="14" xfId="6" applyNumberFormat="1" applyFont="1" applyBorder="1" applyAlignment="1">
      <alignment horizontal="right" vertical="center"/>
    </xf>
    <xf numFmtId="165" fontId="8" fillId="0" borderId="15" xfId="6" applyNumberFormat="1" applyFont="1" applyBorder="1" applyAlignment="1">
      <alignment horizontal="right" vertical="center"/>
    </xf>
    <xf numFmtId="166" fontId="8" fillId="0" borderId="15" xfId="6" applyNumberFormat="1" applyFont="1" applyBorder="1" applyAlignment="1">
      <alignment horizontal="right" vertical="center"/>
    </xf>
    <xf numFmtId="166" fontId="8" fillId="0" borderId="16" xfId="6" applyNumberFormat="1" applyFont="1" applyBorder="1" applyAlignment="1">
      <alignment horizontal="right" vertical="center"/>
    </xf>
    <xf numFmtId="0" fontId="8" fillId="0" borderId="23" xfId="6" applyFont="1" applyBorder="1" applyAlignment="1">
      <alignment horizontal="left" vertical="top" wrapText="1"/>
    </xf>
    <xf numFmtId="164" fontId="8" fillId="0" borderId="29" xfId="6" applyNumberFormat="1" applyFont="1" applyBorder="1" applyAlignment="1">
      <alignment horizontal="right" vertical="center"/>
    </xf>
    <xf numFmtId="165" fontId="8" fillId="0" borderId="1" xfId="6" applyNumberFormat="1" applyFont="1" applyBorder="1" applyAlignment="1">
      <alignment horizontal="right" vertical="center"/>
    </xf>
    <xf numFmtId="166" fontId="8" fillId="0" borderId="1" xfId="6" applyNumberFormat="1" applyFont="1" applyBorder="1" applyAlignment="1">
      <alignment horizontal="right" vertical="center"/>
    </xf>
    <xf numFmtId="166" fontId="8" fillId="0" borderId="30" xfId="6" applyNumberFormat="1" applyFont="1" applyBorder="1" applyAlignment="1">
      <alignment horizontal="right" vertical="center"/>
    </xf>
    <xf numFmtId="0" fontId="8" fillId="0" borderId="24" xfId="6" applyFont="1" applyBorder="1" applyAlignment="1">
      <alignment horizontal="left" vertical="top" wrapText="1"/>
    </xf>
    <xf numFmtId="173" fontId="8" fillId="0" borderId="17" xfId="6" applyNumberFormat="1" applyFont="1" applyBorder="1" applyAlignment="1">
      <alignment horizontal="right" vertical="center"/>
    </xf>
    <xf numFmtId="171" fontId="8" fillId="0" borderId="18" xfId="6" applyNumberFormat="1" applyFont="1" applyBorder="1" applyAlignment="1">
      <alignment horizontal="right" vertical="center"/>
    </xf>
    <xf numFmtId="166" fontId="8" fillId="0" borderId="18" xfId="6" applyNumberFormat="1" applyFont="1" applyBorder="1" applyAlignment="1">
      <alignment horizontal="right" vertical="center"/>
    </xf>
    <xf numFmtId="166" fontId="8" fillId="0" borderId="19" xfId="6" applyNumberFormat="1" applyFont="1" applyBorder="1" applyAlignment="1">
      <alignment horizontal="right" vertical="center"/>
    </xf>
    <xf numFmtId="0" fontId="8" fillId="0" borderId="0" xfId="6" applyFont="1" applyAlignment="1">
      <alignment horizontal="left" vertical="top" wrapText="1"/>
    </xf>
    <xf numFmtId="0" fontId="7" fillId="0" borderId="0" xfId="6"/>
    <xf numFmtId="0" fontId="8" fillId="0" borderId="31" xfId="6" applyFont="1" applyBorder="1" applyAlignment="1">
      <alignment horizontal="center" wrapText="1"/>
    </xf>
    <xf numFmtId="0" fontId="8" fillId="0" borderId="32" xfId="6" applyFont="1" applyBorder="1" applyAlignment="1">
      <alignment horizontal="center"/>
    </xf>
    <xf numFmtId="165" fontId="8" fillId="0" borderId="20" xfId="6" applyNumberFormat="1" applyFont="1" applyBorder="1" applyAlignment="1">
      <alignment horizontal="right" vertical="center"/>
    </xf>
    <xf numFmtId="165" fontId="8" fillId="0" borderId="23" xfId="6" applyNumberFormat="1" applyFont="1" applyBorder="1" applyAlignment="1">
      <alignment horizontal="right" vertical="center"/>
    </xf>
    <xf numFmtId="165" fontId="8" fillId="0" borderId="24" xfId="6" applyNumberFormat="1" applyFont="1" applyBorder="1" applyAlignment="1">
      <alignment horizontal="right" vertical="center"/>
    </xf>
    <xf numFmtId="0" fontId="8" fillId="0" borderId="26" xfId="7" applyFont="1" applyBorder="1" applyAlignment="1">
      <alignment horizontal="center" wrapText="1"/>
    </xf>
    <xf numFmtId="0" fontId="8" fillId="0" borderId="27" xfId="7" applyFont="1" applyBorder="1" applyAlignment="1">
      <alignment horizontal="center" wrapText="1"/>
    </xf>
    <xf numFmtId="0" fontId="8" fillId="0" borderId="28" xfId="7" applyFont="1" applyBorder="1" applyAlignment="1">
      <alignment horizontal="center" wrapText="1"/>
    </xf>
    <xf numFmtId="0" fontId="8" fillId="0" borderId="20" xfId="7" applyFont="1" applyBorder="1" applyAlignment="1">
      <alignment horizontal="left" vertical="top" wrapText="1"/>
    </xf>
    <xf numFmtId="164" fontId="8" fillId="0" borderId="14" xfId="7" applyNumberFormat="1" applyFont="1" applyBorder="1" applyAlignment="1">
      <alignment horizontal="right" vertical="center"/>
    </xf>
    <xf numFmtId="165" fontId="8" fillId="0" borderId="15" xfId="7" applyNumberFormat="1" applyFont="1" applyBorder="1" applyAlignment="1">
      <alignment horizontal="right" vertical="center"/>
    </xf>
    <xf numFmtId="166" fontId="8" fillId="0" borderId="15" xfId="7" applyNumberFormat="1" applyFont="1" applyBorder="1" applyAlignment="1">
      <alignment horizontal="right" vertical="center"/>
    </xf>
    <xf numFmtId="166" fontId="8" fillId="0" borderId="16" xfId="7" applyNumberFormat="1" applyFont="1" applyBorder="1" applyAlignment="1">
      <alignment horizontal="right" vertical="center"/>
    </xf>
    <xf numFmtId="0" fontId="8" fillId="0" borderId="23" xfId="7" applyFont="1" applyBorder="1" applyAlignment="1">
      <alignment horizontal="left" vertical="top" wrapText="1"/>
    </xf>
    <xf numFmtId="164" fontId="8" fillId="0" borderId="29" xfId="7" applyNumberFormat="1" applyFont="1" applyBorder="1" applyAlignment="1">
      <alignment horizontal="right" vertical="center"/>
    </xf>
    <xf numFmtId="165" fontId="8" fillId="0" borderId="1" xfId="7" applyNumberFormat="1" applyFont="1" applyBorder="1" applyAlignment="1">
      <alignment horizontal="right" vertical="center"/>
    </xf>
    <xf numFmtId="166" fontId="8" fillId="0" borderId="1" xfId="7" applyNumberFormat="1" applyFont="1" applyBorder="1" applyAlignment="1">
      <alignment horizontal="right" vertical="center"/>
    </xf>
    <xf numFmtId="166" fontId="8" fillId="0" borderId="30" xfId="7" applyNumberFormat="1" applyFont="1" applyBorder="1" applyAlignment="1">
      <alignment horizontal="right" vertical="center"/>
    </xf>
    <xf numFmtId="173" fontId="8" fillId="0" borderId="29" xfId="7" applyNumberFormat="1" applyFont="1" applyBorder="1" applyAlignment="1">
      <alignment horizontal="right" vertical="center"/>
    </xf>
    <xf numFmtId="171" fontId="8" fillId="0" borderId="1" xfId="7" applyNumberFormat="1" applyFont="1" applyBorder="1" applyAlignment="1">
      <alignment horizontal="right" vertical="center"/>
    </xf>
    <xf numFmtId="167" fontId="8" fillId="0" borderId="29" xfId="7" applyNumberFormat="1" applyFont="1" applyBorder="1" applyAlignment="1">
      <alignment horizontal="right" vertical="center"/>
    </xf>
    <xf numFmtId="168" fontId="8" fillId="0" borderId="1" xfId="7" applyNumberFormat="1" applyFont="1" applyBorder="1" applyAlignment="1">
      <alignment horizontal="right" vertical="center"/>
    </xf>
    <xf numFmtId="0" fontId="8" fillId="0" borderId="24" xfId="7" applyFont="1" applyBorder="1" applyAlignment="1">
      <alignment horizontal="left" vertical="top" wrapText="1"/>
    </xf>
    <xf numFmtId="174" fontId="8" fillId="0" borderId="17" xfId="7" applyNumberFormat="1" applyFont="1" applyBorder="1" applyAlignment="1">
      <alignment horizontal="right" vertical="center"/>
    </xf>
    <xf numFmtId="172" fontId="8" fillId="0" borderId="18" xfId="7" applyNumberFormat="1" applyFont="1" applyBorder="1" applyAlignment="1">
      <alignment horizontal="right" vertical="center"/>
    </xf>
    <xf numFmtId="166" fontId="8" fillId="0" borderId="18" xfId="7" applyNumberFormat="1" applyFont="1" applyBorder="1" applyAlignment="1">
      <alignment horizontal="right" vertical="center"/>
    </xf>
    <xf numFmtId="166" fontId="8" fillId="0" borderId="19" xfId="7" applyNumberFormat="1" applyFont="1" applyBorder="1" applyAlignment="1">
      <alignment horizontal="right" vertical="center"/>
    </xf>
    <xf numFmtId="169" fontId="5" fillId="0" borderId="24" xfId="4" applyNumberFormat="1" applyFont="1" applyBorder="1" applyAlignment="1">
      <alignment horizontal="right" vertical="center"/>
    </xf>
    <xf numFmtId="171" fontId="5" fillId="0" borderId="14" xfId="4" applyNumberFormat="1" applyFont="1" applyBorder="1" applyAlignment="1">
      <alignment horizontal="right" vertical="center"/>
    </xf>
    <xf numFmtId="165" fontId="5" fillId="0" borderId="19" xfId="4" applyNumberFormat="1" applyFont="1" applyBorder="1" applyAlignment="1">
      <alignment horizontal="right" vertical="center"/>
    </xf>
    <xf numFmtId="0" fontId="8" fillId="0" borderId="0" xfId="5" applyFont="1" applyAlignment="1">
      <alignment horizontal="left" vertical="top" wrapText="1"/>
    </xf>
    <xf numFmtId="0" fontId="2" fillId="0" borderId="0" xfId="5" applyFont="1" applyAlignment="1">
      <alignment horizontal="center" vertical="center" wrapText="1"/>
    </xf>
    <xf numFmtId="0" fontId="8" fillId="0" borderId="20" xfId="5" applyFont="1" applyBorder="1" applyAlignment="1">
      <alignment horizontal="left" wrapText="1"/>
    </xf>
    <xf numFmtId="0" fontId="8" fillId="0" borderId="24" xfId="5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25" xfId="5" applyFont="1" applyBorder="1" applyAlignment="1">
      <alignment horizontal="left" wrapText="1"/>
    </xf>
    <xf numFmtId="0" fontId="2" fillId="0" borderId="0" xfId="6" applyFont="1" applyAlignment="1">
      <alignment horizontal="center" vertical="center" wrapText="1"/>
    </xf>
    <xf numFmtId="0" fontId="8" fillId="0" borderId="25" xfId="6" applyFont="1" applyBorder="1" applyAlignment="1">
      <alignment horizontal="left" wrapText="1"/>
    </xf>
    <xf numFmtId="0" fontId="8" fillId="0" borderId="0" xfId="6" applyFont="1" applyAlignment="1">
      <alignment horizontal="left" vertical="top" wrapText="1"/>
    </xf>
    <xf numFmtId="0" fontId="8" fillId="0" borderId="20" xfId="6" applyFont="1" applyBorder="1" applyAlignment="1">
      <alignment horizontal="left" wrapText="1"/>
    </xf>
    <xf numFmtId="0" fontId="8" fillId="0" borderId="24" xfId="6" applyFont="1" applyBorder="1" applyAlignment="1">
      <alignment horizontal="left" wrapText="1"/>
    </xf>
    <xf numFmtId="0" fontId="8" fillId="0" borderId="0" xfId="7" applyFont="1" applyAlignment="1">
      <alignment horizontal="left" vertical="top" wrapText="1"/>
    </xf>
    <xf numFmtId="0" fontId="2" fillId="0" borderId="0" xfId="7" applyFont="1" applyAlignment="1">
      <alignment horizontal="center" vertical="center" wrapText="1"/>
    </xf>
    <xf numFmtId="0" fontId="8" fillId="0" borderId="20" xfId="7" applyFont="1" applyBorder="1" applyAlignment="1">
      <alignment horizontal="left" wrapText="1"/>
    </xf>
    <xf numFmtId="0" fontId="8" fillId="0" borderId="24" xfId="7" applyFont="1" applyBorder="1" applyAlignment="1">
      <alignment horizontal="left" wrapText="1"/>
    </xf>
    <xf numFmtId="0" fontId="8" fillId="0" borderId="25" xfId="7" applyFont="1" applyBorder="1" applyAlignment="1">
      <alignment horizontal="left" wrapText="1"/>
    </xf>
    <xf numFmtId="0" fontId="5" fillId="0" borderId="0" xfId="4" applyFont="1" applyAlignment="1">
      <alignment horizontal="left" vertical="top" wrapText="1"/>
    </xf>
    <xf numFmtId="0" fontId="5" fillId="0" borderId="20" xfId="4" applyFont="1" applyBorder="1" applyAlignment="1">
      <alignment horizontal="left" wrapText="1"/>
    </xf>
    <xf numFmtId="0" fontId="5" fillId="0" borderId="24" xfId="4" applyFont="1" applyBorder="1" applyAlignment="1">
      <alignment horizontal="left" wrapText="1"/>
    </xf>
    <xf numFmtId="0" fontId="5" fillId="0" borderId="5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0" borderId="21" xfId="4" applyFont="1" applyBorder="1" applyAlignment="1">
      <alignment horizontal="left" vertical="top" wrapText="1"/>
    </xf>
    <xf numFmtId="0" fontId="5" fillId="0" borderId="22" xfId="4" applyFont="1" applyBorder="1" applyAlignment="1">
      <alignment horizontal="left" vertical="top" wrapText="1"/>
    </xf>
    <xf numFmtId="0" fontId="5" fillId="0" borderId="8" xfId="4" applyFont="1" applyBorder="1" applyAlignment="1">
      <alignment horizontal="left" vertical="top" wrapText="1"/>
    </xf>
    <xf numFmtId="0" fontId="2" fillId="0" borderId="0" xfId="4" applyFont="1" applyAlignment="1">
      <alignment horizontal="center" vertical="center" wrapText="1"/>
    </xf>
    <xf numFmtId="0" fontId="5" fillId="0" borderId="3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wrapText="1"/>
    </xf>
    <xf numFmtId="0" fontId="5" fillId="0" borderId="4" xfId="4" applyFont="1" applyBorder="1" applyAlignment="1">
      <alignment horizontal="left" wrapText="1"/>
    </xf>
    <xf numFmtId="0" fontId="5" fillId="0" borderId="8" xfId="4" applyFont="1" applyBorder="1" applyAlignment="1">
      <alignment horizontal="left" wrapText="1"/>
    </xf>
    <xf numFmtId="0" fontId="5" fillId="0" borderId="9" xfId="4" applyFont="1" applyBorder="1" applyAlignment="1">
      <alignment horizontal="left" wrapText="1"/>
    </xf>
    <xf numFmtId="0" fontId="5" fillId="0" borderId="11" xfId="4" applyFont="1" applyBorder="1" applyAlignment="1">
      <alignment horizontal="center" wrapText="1"/>
    </xf>
    <xf numFmtId="0" fontId="5" fillId="0" borderId="12" xfId="4" applyFont="1" applyBorder="1" applyAlignment="1">
      <alignment horizontal="center" wrapText="1"/>
    </xf>
    <xf numFmtId="0" fontId="5" fillId="0" borderId="13" xfId="4" applyFont="1" applyBorder="1" applyAlignment="1">
      <alignment horizontal="left" vertical="top"/>
    </xf>
  </cellXfs>
  <cellStyles count="8">
    <cellStyle name="Normal" xfId="0" builtinId="0"/>
    <cellStyle name="Normal_Common" xfId="1" xr:uid="{00000000-0005-0000-0000-000001000000}"/>
    <cellStyle name="Normal_Common_1" xfId="5" xr:uid="{73C94548-ABAC-4177-BB41-3C19433C0C66}"/>
    <cellStyle name="Normal_Composite" xfId="4" xr:uid="{8F44DA5B-D511-41EC-9F38-8B9F667976D2}"/>
    <cellStyle name="Normal_Rural" xfId="3" xr:uid="{EE000338-8BD4-4032-A8F7-324A5FFB29F0}"/>
    <cellStyle name="Normal_Rural_1" xfId="7" xr:uid="{F29001DE-7EEE-418F-8C42-F7694ACE4625}"/>
    <cellStyle name="Normal_Urban" xfId="2" xr:uid="{8457067D-AB85-457C-BD5A-9E373EDCBE95}"/>
    <cellStyle name="Normal_Urban_1" xfId="6" xr:uid="{D1BF2FCE-C600-400E-A2DB-9FD630CDC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50</xdr:row>
      <xdr:rowOff>9525</xdr:rowOff>
    </xdr:from>
    <xdr:to>
      <xdr:col>3</xdr:col>
      <xdr:colOff>741045</xdr:colOff>
      <xdr:row>76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C52F9-2EB0-C11E-B36C-11F06628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953625"/>
          <a:ext cx="5989320" cy="479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1"/>
  <sheetViews>
    <sheetView tabSelected="1" zoomScaleNormal="100" workbookViewId="0"/>
  </sheetViews>
  <sheetFormatPr defaultColWidth="9.109375" defaultRowHeight="14.4" x14ac:dyDescent="0.3"/>
  <cols>
    <col min="1" max="1" width="9.109375" style="2"/>
    <col min="2" max="2" width="60.6640625" style="2" customWidth="1"/>
    <col min="3" max="3" width="9.109375" style="2"/>
    <col min="4" max="4" width="12.6640625" style="2" customWidth="1"/>
    <col min="5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41</v>
      </c>
      <c r="B1" s="2" t="s">
        <v>78</v>
      </c>
    </row>
    <row r="4" spans="1:12" ht="15" thickBot="1" x14ac:dyDescent="0.3">
      <c r="H4" s="124" t="s">
        <v>6</v>
      </c>
      <c r="I4" s="124"/>
      <c r="J4" s="67"/>
    </row>
    <row r="5" spans="1:12" ht="15.6" thickTop="1" thickBot="1" x14ac:dyDescent="0.3">
      <c r="B5" s="124" t="s">
        <v>0</v>
      </c>
      <c r="C5" s="124"/>
      <c r="D5" s="124"/>
      <c r="E5" s="124"/>
      <c r="F5" s="124"/>
      <c r="G5" s="3"/>
      <c r="H5" s="125" t="s">
        <v>45</v>
      </c>
      <c r="I5" s="68" t="s">
        <v>4</v>
      </c>
      <c r="J5" s="67"/>
      <c r="K5" s="127" t="s">
        <v>8</v>
      </c>
      <c r="L5" s="127"/>
    </row>
    <row r="6" spans="1:12" ht="15.6" thickTop="1" thickBot="1" x14ac:dyDescent="0.3">
      <c r="B6" s="128" t="s">
        <v>45</v>
      </c>
      <c r="C6" s="49" t="s">
        <v>1</v>
      </c>
      <c r="D6" s="50" t="s">
        <v>197</v>
      </c>
      <c r="E6" s="50" t="s">
        <v>198</v>
      </c>
      <c r="F6" s="51" t="s">
        <v>2</v>
      </c>
      <c r="G6" s="41"/>
      <c r="H6" s="126"/>
      <c r="I6" s="69" t="s">
        <v>5</v>
      </c>
      <c r="J6" s="67"/>
      <c r="K6" s="1" t="s">
        <v>9</v>
      </c>
      <c r="L6" s="1" t="s">
        <v>10</v>
      </c>
    </row>
    <row r="7" spans="1:12" ht="15" thickTop="1" x14ac:dyDescent="0.25">
      <c r="B7" s="52" t="s">
        <v>65</v>
      </c>
      <c r="C7" s="53">
        <v>4.2101996482879898E-2</v>
      </c>
      <c r="D7" s="54">
        <v>0.20083224509919195</v>
      </c>
      <c r="E7" s="55">
        <v>9667</v>
      </c>
      <c r="F7" s="56">
        <v>0</v>
      </c>
      <c r="G7" s="41"/>
      <c r="H7" s="52" t="s">
        <v>65</v>
      </c>
      <c r="I7" s="70">
        <v>3.0078460688165207E-2</v>
      </c>
      <c r="J7" s="67"/>
      <c r="K7" s="46">
        <f>((1-C7)/D7)*I7</f>
        <v>0.14346350322295709</v>
      </c>
      <c r="L7" s="46">
        <f>((0-C7)/D7)*I7</f>
        <v>-6.3055773014841828E-3</v>
      </c>
    </row>
    <row r="8" spans="1:12" x14ac:dyDescent="0.25">
      <c r="B8" s="57" t="s">
        <v>66</v>
      </c>
      <c r="C8" s="58">
        <v>0.15516706320471707</v>
      </c>
      <c r="D8" s="59">
        <v>0.36208259789217434</v>
      </c>
      <c r="E8" s="60">
        <v>9667</v>
      </c>
      <c r="F8" s="61">
        <v>0</v>
      </c>
      <c r="G8" s="41"/>
      <c r="H8" s="57" t="s">
        <v>66</v>
      </c>
      <c r="I8" s="71">
        <v>5.5590578016973057E-2</v>
      </c>
      <c r="J8" s="67"/>
      <c r="K8" s="46">
        <f t="shared" ref="K8:K18" si="0">((1-C8)/D8)*I8</f>
        <v>0.12970728656286437</v>
      </c>
      <c r="L8" s="46">
        <f t="shared" ref="L8:L71" si="1">((0-C8)/D8)*I8</f>
        <v>-2.3822814968078428E-2</v>
      </c>
    </row>
    <row r="9" spans="1:12" x14ac:dyDescent="0.25">
      <c r="B9" s="57" t="s">
        <v>67</v>
      </c>
      <c r="C9" s="58">
        <v>4.8619013137478018E-2</v>
      </c>
      <c r="D9" s="59">
        <v>0.21508135681695242</v>
      </c>
      <c r="E9" s="60">
        <v>9667</v>
      </c>
      <c r="F9" s="61">
        <v>0</v>
      </c>
      <c r="G9" s="41"/>
      <c r="H9" s="57" t="s">
        <v>67</v>
      </c>
      <c r="I9" s="71">
        <v>8.2518643812141464E-3</v>
      </c>
      <c r="J9" s="67"/>
      <c r="K9" s="46">
        <f t="shared" si="0"/>
        <v>3.650091758132535E-2</v>
      </c>
      <c r="L9" s="46">
        <f t="shared" si="1"/>
        <v>-1.865329048953236E-3</v>
      </c>
    </row>
    <row r="10" spans="1:12" x14ac:dyDescent="0.25">
      <c r="B10" s="57" t="s">
        <v>68</v>
      </c>
      <c r="C10" s="58">
        <v>0.1959242784731561</v>
      </c>
      <c r="D10" s="59">
        <v>0.3969310440515188</v>
      </c>
      <c r="E10" s="60">
        <v>9667</v>
      </c>
      <c r="F10" s="61">
        <v>0</v>
      </c>
      <c r="G10" s="41"/>
      <c r="H10" s="57" t="s">
        <v>68</v>
      </c>
      <c r="I10" s="71">
        <v>-6.9055128753257354E-3</v>
      </c>
      <c r="J10" s="67"/>
      <c r="K10" s="46">
        <f t="shared" si="0"/>
        <v>-1.398871499458674E-2</v>
      </c>
      <c r="L10" s="46">
        <f t="shared" si="1"/>
        <v>3.4085457609349399E-3</v>
      </c>
    </row>
    <row r="11" spans="1:12" x14ac:dyDescent="0.25">
      <c r="B11" s="57" t="s">
        <v>47</v>
      </c>
      <c r="C11" s="58">
        <v>0.26388745215682219</v>
      </c>
      <c r="D11" s="59">
        <v>0.44076179627323314</v>
      </c>
      <c r="E11" s="60">
        <v>9667</v>
      </c>
      <c r="F11" s="61">
        <v>0</v>
      </c>
      <c r="G11" s="41"/>
      <c r="H11" s="57" t="s">
        <v>47</v>
      </c>
      <c r="I11" s="71">
        <v>-2.0693667071330857E-2</v>
      </c>
      <c r="J11" s="67"/>
      <c r="K11" s="46">
        <f t="shared" si="0"/>
        <v>-3.4560318341775711E-2</v>
      </c>
      <c r="L11" s="46">
        <f t="shared" si="1"/>
        <v>1.2389456448829378E-2</v>
      </c>
    </row>
    <row r="12" spans="1:12" x14ac:dyDescent="0.25">
      <c r="B12" s="57" t="s">
        <v>69</v>
      </c>
      <c r="C12" s="58">
        <v>9.3203682631633394E-2</v>
      </c>
      <c r="D12" s="59">
        <v>0.29073269491280979</v>
      </c>
      <c r="E12" s="60">
        <v>9667</v>
      </c>
      <c r="F12" s="61">
        <v>0</v>
      </c>
      <c r="G12" s="41"/>
      <c r="H12" s="57" t="s">
        <v>69</v>
      </c>
      <c r="I12" s="71">
        <v>-1.1311618070076097E-2</v>
      </c>
      <c r="J12" s="67"/>
      <c r="K12" s="46">
        <f t="shared" si="0"/>
        <v>-3.5280977299435246E-2</v>
      </c>
      <c r="L12" s="46">
        <f t="shared" si="1"/>
        <v>3.6263016822714075E-3</v>
      </c>
    </row>
    <row r="13" spans="1:12" x14ac:dyDescent="0.25">
      <c r="B13" s="57" t="s">
        <v>70</v>
      </c>
      <c r="C13" s="58">
        <v>0.15030516189096929</v>
      </c>
      <c r="D13" s="59">
        <v>0.35738876990553697</v>
      </c>
      <c r="E13" s="60">
        <v>9667</v>
      </c>
      <c r="F13" s="61">
        <v>0</v>
      </c>
      <c r="G13" s="41"/>
      <c r="H13" s="57" t="s">
        <v>70</v>
      </c>
      <c r="I13" s="71">
        <v>-3.2966981711506443E-2</v>
      </c>
      <c r="J13" s="67"/>
      <c r="K13" s="46">
        <f t="shared" si="0"/>
        <v>-7.8379279224990162E-2</v>
      </c>
      <c r="L13" s="46">
        <f t="shared" si="1"/>
        <v>1.3864754408803351E-2</v>
      </c>
    </row>
    <row r="14" spans="1:12" x14ac:dyDescent="0.25">
      <c r="B14" s="57" t="s">
        <v>71</v>
      </c>
      <c r="C14" s="58">
        <v>5.2756801489603801E-3</v>
      </c>
      <c r="D14" s="59">
        <v>7.2445774660286871E-2</v>
      </c>
      <c r="E14" s="60">
        <v>9667</v>
      </c>
      <c r="F14" s="61">
        <v>0</v>
      </c>
      <c r="G14" s="41"/>
      <c r="H14" s="57" t="s">
        <v>71</v>
      </c>
      <c r="I14" s="71">
        <v>-3.5663981656237566E-3</v>
      </c>
      <c r="J14" s="67"/>
      <c r="K14" s="46">
        <f t="shared" si="0"/>
        <v>-4.8968804685344765E-2</v>
      </c>
      <c r="L14" s="46">
        <f t="shared" si="1"/>
        <v>2.5971391836029353E-4</v>
      </c>
    </row>
    <row r="15" spans="1:12" x14ac:dyDescent="0.25">
      <c r="B15" s="57" t="s">
        <v>72</v>
      </c>
      <c r="C15" s="58">
        <v>9.5169132098893144E-3</v>
      </c>
      <c r="D15" s="59">
        <v>9.7094370479880024E-2</v>
      </c>
      <c r="E15" s="60">
        <v>9667</v>
      </c>
      <c r="F15" s="61">
        <v>0</v>
      </c>
      <c r="G15" s="41"/>
      <c r="H15" s="57" t="s">
        <v>72</v>
      </c>
      <c r="I15" s="71">
        <v>-7.8072911605674873E-3</v>
      </c>
      <c r="J15" s="67"/>
      <c r="K15" s="46">
        <f t="shared" si="0"/>
        <v>-7.9644059794285044E-2</v>
      </c>
      <c r="L15" s="46">
        <f t="shared" si="1"/>
        <v>7.6524840742289561E-4</v>
      </c>
    </row>
    <row r="16" spans="1:12" x14ac:dyDescent="0.25">
      <c r="B16" s="57" t="s">
        <v>48</v>
      </c>
      <c r="C16" s="58">
        <v>7.2411296162201298E-4</v>
      </c>
      <c r="D16" s="59">
        <v>2.6900994055962156E-2</v>
      </c>
      <c r="E16" s="60">
        <v>9667</v>
      </c>
      <c r="F16" s="61">
        <v>0</v>
      </c>
      <c r="G16" s="41"/>
      <c r="H16" s="57" t="s">
        <v>48</v>
      </c>
      <c r="I16" s="71">
        <v>-3.0122739111493415E-3</v>
      </c>
      <c r="J16" s="67"/>
      <c r="K16" s="46">
        <f t="shared" si="0"/>
        <v>-0.11189522135518208</v>
      </c>
      <c r="L16" s="46">
        <f t="shared" si="1"/>
        <v>8.1083493735639175E-5</v>
      </c>
    </row>
    <row r="17" spans="2:12" x14ac:dyDescent="0.25">
      <c r="B17" s="57" t="s">
        <v>73</v>
      </c>
      <c r="C17" s="58">
        <v>8.1721319954484329E-3</v>
      </c>
      <c r="D17" s="59">
        <v>9.0034364529495009E-2</v>
      </c>
      <c r="E17" s="60">
        <v>9667</v>
      </c>
      <c r="F17" s="61">
        <v>0</v>
      </c>
      <c r="G17" s="41"/>
      <c r="H17" s="57" t="s">
        <v>73</v>
      </c>
      <c r="I17" s="71">
        <v>-3.8830927241252813E-3</v>
      </c>
      <c r="J17" s="67"/>
      <c r="K17" s="46">
        <f t="shared" si="0"/>
        <v>-4.2776550908752951E-2</v>
      </c>
      <c r="L17" s="46">
        <f t="shared" si="1"/>
        <v>3.5245593677424731E-4</v>
      </c>
    </row>
    <row r="18" spans="2:12" x14ac:dyDescent="0.25">
      <c r="B18" s="57" t="s">
        <v>74</v>
      </c>
      <c r="C18" s="58">
        <v>3.5171200993069206E-3</v>
      </c>
      <c r="D18" s="59">
        <v>5.9203991004501376E-2</v>
      </c>
      <c r="E18" s="60">
        <v>9667</v>
      </c>
      <c r="F18" s="61">
        <v>0</v>
      </c>
      <c r="G18" s="41"/>
      <c r="H18" s="57" t="s">
        <v>74</v>
      </c>
      <c r="I18" s="71">
        <v>1.9528511755463791E-4</v>
      </c>
      <c r="J18" s="67"/>
      <c r="K18" s="46">
        <f t="shared" si="0"/>
        <v>3.2869114571650302E-3</v>
      </c>
      <c r="L18" s="46">
        <f t="shared" si="1"/>
        <v>-1.160126539433313E-5</v>
      </c>
    </row>
    <row r="19" spans="2:12" ht="22.8" x14ac:dyDescent="0.25">
      <c r="B19" s="57" t="s">
        <v>49</v>
      </c>
      <c r="C19" s="58">
        <v>1.4068480397227683E-2</v>
      </c>
      <c r="D19" s="59">
        <v>0.11777942622054999</v>
      </c>
      <c r="E19" s="60">
        <v>9667</v>
      </c>
      <c r="F19" s="61">
        <v>0</v>
      </c>
      <c r="G19" s="41"/>
      <c r="H19" s="57" t="s">
        <v>49</v>
      </c>
      <c r="I19" s="71">
        <v>-9.7817545753395609E-3</v>
      </c>
      <c r="J19" s="67"/>
      <c r="K19" s="46">
        <f>((1-C19)/D19)*I19</f>
        <v>-8.1883062792194247E-2</v>
      </c>
      <c r="L19" s="46">
        <f t="shared" si="1"/>
        <v>1.1684079886411099E-3</v>
      </c>
    </row>
    <row r="20" spans="2:12" x14ac:dyDescent="0.25">
      <c r="B20" s="57" t="s">
        <v>50</v>
      </c>
      <c r="C20" s="58">
        <v>3.3102306817006308E-3</v>
      </c>
      <c r="D20" s="59">
        <v>5.744226999504172E-2</v>
      </c>
      <c r="E20" s="60">
        <v>9667</v>
      </c>
      <c r="F20" s="61">
        <v>0</v>
      </c>
      <c r="G20" s="41"/>
      <c r="H20" s="57" t="s">
        <v>50</v>
      </c>
      <c r="I20" s="71">
        <v>1.3323539691669394E-2</v>
      </c>
      <c r="J20" s="67"/>
      <c r="K20" s="46">
        <f t="shared" ref="K20:K83" si="2">((1-C20)/D20)*I20</f>
        <v>0.23117881140385682</v>
      </c>
      <c r="L20" s="46">
        <f t="shared" si="1"/>
        <v>-7.6779677892303247E-4</v>
      </c>
    </row>
    <row r="21" spans="2:12" x14ac:dyDescent="0.25">
      <c r="B21" s="57" t="s">
        <v>79</v>
      </c>
      <c r="C21" s="58">
        <v>6.2066825281886836E-3</v>
      </c>
      <c r="D21" s="59">
        <v>7.854169433918648E-2</v>
      </c>
      <c r="E21" s="60">
        <v>9667</v>
      </c>
      <c r="F21" s="61">
        <v>0</v>
      </c>
      <c r="G21" s="41"/>
      <c r="H21" s="57" t="s">
        <v>79</v>
      </c>
      <c r="I21" s="71">
        <v>1.032574533594241E-2</v>
      </c>
      <c r="J21" s="67"/>
      <c r="K21" s="46">
        <f t="shared" si="2"/>
        <v>0.13065234712737137</v>
      </c>
      <c r="L21" s="46">
        <f t="shared" si="1"/>
        <v>-8.1598218253797056E-4</v>
      </c>
    </row>
    <row r="22" spans="2:12" x14ac:dyDescent="0.25">
      <c r="B22" s="57" t="s">
        <v>80</v>
      </c>
      <c r="C22" s="58">
        <v>6.7239060722044065E-3</v>
      </c>
      <c r="D22" s="59">
        <v>8.172751131955143E-2</v>
      </c>
      <c r="E22" s="60">
        <v>9667</v>
      </c>
      <c r="F22" s="61">
        <v>0</v>
      </c>
      <c r="G22" s="41"/>
      <c r="H22" s="57" t="s">
        <v>80</v>
      </c>
      <c r="I22" s="71">
        <v>1.8150138911163332E-2</v>
      </c>
      <c r="J22" s="67"/>
      <c r="K22" s="46">
        <f t="shared" si="2"/>
        <v>0.22058788761397655</v>
      </c>
      <c r="L22" s="46">
        <f t="shared" si="1"/>
        <v>-1.4932527280679519E-3</v>
      </c>
    </row>
    <row r="23" spans="2:12" x14ac:dyDescent="0.25">
      <c r="B23" s="57" t="s">
        <v>81</v>
      </c>
      <c r="C23" s="58">
        <v>3.9722768180407569E-2</v>
      </c>
      <c r="D23" s="59">
        <v>0.19531721931686696</v>
      </c>
      <c r="E23" s="60">
        <v>9667</v>
      </c>
      <c r="F23" s="61">
        <v>0</v>
      </c>
      <c r="G23" s="41"/>
      <c r="H23" s="57" t="s">
        <v>81</v>
      </c>
      <c r="I23" s="71">
        <v>4.8086634352976332E-2</v>
      </c>
      <c r="J23" s="67"/>
      <c r="K23" s="46">
        <f t="shared" si="2"/>
        <v>0.23641796809058596</v>
      </c>
      <c r="L23" s="46">
        <f t="shared" si="1"/>
        <v>-9.7796509476230746E-3</v>
      </c>
    </row>
    <row r="24" spans="2:12" x14ac:dyDescent="0.25">
      <c r="B24" s="57" t="s">
        <v>82</v>
      </c>
      <c r="C24" s="58">
        <v>1.3551256853211959E-2</v>
      </c>
      <c r="D24" s="59">
        <v>0.11562440591656024</v>
      </c>
      <c r="E24" s="60">
        <v>9667</v>
      </c>
      <c r="F24" s="61">
        <v>0</v>
      </c>
      <c r="G24" s="41"/>
      <c r="H24" s="57" t="s">
        <v>82</v>
      </c>
      <c r="I24" s="71">
        <v>2.4323349523992187E-2</v>
      </c>
      <c r="J24" s="67"/>
      <c r="K24" s="46">
        <f t="shared" si="2"/>
        <v>0.20751447219869026</v>
      </c>
      <c r="L24" s="46">
        <f t="shared" si="1"/>
        <v>-2.8507126528972762E-3</v>
      </c>
    </row>
    <row r="25" spans="2:12" x14ac:dyDescent="0.25">
      <c r="B25" s="57" t="s">
        <v>83</v>
      </c>
      <c r="C25" s="58">
        <v>1.862004758456605E-3</v>
      </c>
      <c r="D25" s="59">
        <v>4.3112990762843743E-2</v>
      </c>
      <c r="E25" s="60">
        <v>9667</v>
      </c>
      <c r="F25" s="61">
        <v>0</v>
      </c>
      <c r="G25" s="41"/>
      <c r="H25" s="57" t="s">
        <v>83</v>
      </c>
      <c r="I25" s="71">
        <v>3.4851826086771528E-3</v>
      </c>
      <c r="J25" s="67"/>
      <c r="K25" s="46">
        <f t="shared" si="2"/>
        <v>8.0687818695096489E-2</v>
      </c>
      <c r="L25" s="46">
        <f t="shared" si="1"/>
        <v>-1.505213738741566E-4</v>
      </c>
    </row>
    <row r="26" spans="2:12" x14ac:dyDescent="0.25">
      <c r="B26" s="57" t="s">
        <v>84</v>
      </c>
      <c r="C26" s="58">
        <v>2.6895624288817625E-3</v>
      </c>
      <c r="D26" s="59">
        <v>5.1793881725917749E-2</v>
      </c>
      <c r="E26" s="60">
        <v>9667</v>
      </c>
      <c r="F26" s="61">
        <v>0</v>
      </c>
      <c r="G26" s="41"/>
      <c r="H26" s="57" t="s">
        <v>84</v>
      </c>
      <c r="I26" s="71">
        <v>3.2035292295619526E-5</v>
      </c>
      <c r="J26" s="67"/>
      <c r="K26" s="46">
        <f t="shared" si="2"/>
        <v>6.1685145643516383E-4</v>
      </c>
      <c r="L26" s="46">
        <f t="shared" si="1"/>
        <v>-1.6635346818083455E-6</v>
      </c>
    </row>
    <row r="27" spans="2:12" x14ac:dyDescent="0.25">
      <c r="B27" s="57" t="s">
        <v>85</v>
      </c>
      <c r="C27" s="58">
        <v>7.3445743250232752E-3</v>
      </c>
      <c r="D27" s="59">
        <v>8.5389611828893139E-2</v>
      </c>
      <c r="E27" s="60">
        <v>9667</v>
      </c>
      <c r="F27" s="61">
        <v>0</v>
      </c>
      <c r="G27" s="41"/>
      <c r="H27" s="57" t="s">
        <v>85</v>
      </c>
      <c r="I27" s="71">
        <v>3.7162377645756309E-3</v>
      </c>
      <c r="J27" s="67"/>
      <c r="K27" s="46">
        <f t="shared" si="2"/>
        <v>4.3201315723232103E-2</v>
      </c>
      <c r="L27" s="46">
        <f t="shared" si="1"/>
        <v>-3.1964291541782816E-4</v>
      </c>
    </row>
    <row r="28" spans="2:12" x14ac:dyDescent="0.25">
      <c r="B28" s="57" t="s">
        <v>86</v>
      </c>
      <c r="C28" s="58">
        <v>0.36443570911347883</v>
      </c>
      <c r="D28" s="59">
        <v>0.48129646333521797</v>
      </c>
      <c r="E28" s="60">
        <v>9667</v>
      </c>
      <c r="F28" s="61">
        <v>0</v>
      </c>
      <c r="G28" s="41"/>
      <c r="H28" s="57" t="s">
        <v>86</v>
      </c>
      <c r="I28" s="71">
        <v>6.712242098292848E-3</v>
      </c>
      <c r="J28" s="67"/>
      <c r="K28" s="46">
        <f t="shared" si="2"/>
        <v>8.8636873828197675E-3</v>
      </c>
      <c r="L28" s="46">
        <f t="shared" si="1"/>
        <v>-5.082482202095384E-3</v>
      </c>
    </row>
    <row r="29" spans="2:12" x14ac:dyDescent="0.25">
      <c r="B29" s="57" t="s">
        <v>87</v>
      </c>
      <c r="C29" s="58">
        <v>0.14906382538533153</v>
      </c>
      <c r="D29" s="59">
        <v>0.3561697966200717</v>
      </c>
      <c r="E29" s="60">
        <v>9667</v>
      </c>
      <c r="F29" s="61">
        <v>0</v>
      </c>
      <c r="G29" s="41"/>
      <c r="H29" s="57" t="s">
        <v>87</v>
      </c>
      <c r="I29" s="71">
        <v>-2.5363255169255149E-2</v>
      </c>
      <c r="J29" s="67"/>
      <c r="K29" s="46">
        <f t="shared" si="2"/>
        <v>-6.0596130088267634E-2</v>
      </c>
      <c r="L29" s="46">
        <f t="shared" si="1"/>
        <v>1.0615004067249412E-2</v>
      </c>
    </row>
    <row r="30" spans="2:12" x14ac:dyDescent="0.25">
      <c r="B30" s="57" t="s">
        <v>88</v>
      </c>
      <c r="C30" s="58">
        <v>8.275576704251577E-4</v>
      </c>
      <c r="D30" s="59">
        <v>2.8756883753187197E-2</v>
      </c>
      <c r="E30" s="60">
        <v>9667</v>
      </c>
      <c r="F30" s="61">
        <v>0</v>
      </c>
      <c r="G30" s="41"/>
      <c r="H30" s="57" t="s">
        <v>88</v>
      </c>
      <c r="I30" s="71">
        <v>-1.6273804442696171E-3</v>
      </c>
      <c r="J30" s="67"/>
      <c r="K30" s="46">
        <f t="shared" si="2"/>
        <v>-5.6544155029316916E-2</v>
      </c>
      <c r="L30" s="46">
        <f t="shared" si="1"/>
        <v>4.6832305645981501E-5</v>
      </c>
    </row>
    <row r="31" spans="2:12" x14ac:dyDescent="0.25">
      <c r="B31" s="57" t="s">
        <v>89</v>
      </c>
      <c r="C31" s="58">
        <v>6.2066825281886827E-4</v>
      </c>
      <c r="D31" s="59">
        <v>2.490677007108193E-2</v>
      </c>
      <c r="E31" s="60">
        <v>9667</v>
      </c>
      <c r="F31" s="61">
        <v>0</v>
      </c>
      <c r="G31" s="41"/>
      <c r="H31" s="57" t="s">
        <v>89</v>
      </c>
      <c r="I31" s="71">
        <v>-1.0802725340976591E-3</v>
      </c>
      <c r="J31" s="67"/>
      <c r="K31" s="46">
        <f t="shared" si="2"/>
        <v>-4.3345726489233828E-2</v>
      </c>
      <c r="L31" s="46">
        <f t="shared" si="1"/>
        <v>2.6920024731953522E-5</v>
      </c>
    </row>
    <row r="32" spans="2:12" x14ac:dyDescent="0.25">
      <c r="B32" s="57" t="s">
        <v>90</v>
      </c>
      <c r="C32" s="58">
        <v>8.275576704251577E-3</v>
      </c>
      <c r="D32" s="59">
        <v>9.0597685414636836E-2</v>
      </c>
      <c r="E32" s="60">
        <v>9667</v>
      </c>
      <c r="F32" s="61">
        <v>0</v>
      </c>
      <c r="G32" s="41"/>
      <c r="H32" s="57" t="s">
        <v>90</v>
      </c>
      <c r="I32" s="71">
        <v>-3.6448538655879403E-3</v>
      </c>
      <c r="J32" s="67"/>
      <c r="K32" s="46">
        <f t="shared" si="2"/>
        <v>-3.9898266509836189E-2</v>
      </c>
      <c r="L32" s="46">
        <f t="shared" si="1"/>
        <v>3.3293640563126055E-4</v>
      </c>
    </row>
    <row r="33" spans="2:12" x14ac:dyDescent="0.25">
      <c r="B33" s="57" t="s">
        <v>91</v>
      </c>
      <c r="C33" s="58">
        <v>0.13902968863142651</v>
      </c>
      <c r="D33" s="59">
        <v>0.345995401657405</v>
      </c>
      <c r="E33" s="60">
        <v>9667</v>
      </c>
      <c r="F33" s="61">
        <v>0</v>
      </c>
      <c r="G33" s="41"/>
      <c r="H33" s="57" t="s">
        <v>91</v>
      </c>
      <c r="I33" s="71">
        <v>-3.8140647539520241E-2</v>
      </c>
      <c r="J33" s="67"/>
      <c r="K33" s="46">
        <f t="shared" si="2"/>
        <v>-9.4908675174865467E-2</v>
      </c>
      <c r="L33" s="46">
        <f t="shared" si="1"/>
        <v>1.5325875217471968E-2</v>
      </c>
    </row>
    <row r="34" spans="2:12" x14ac:dyDescent="0.25">
      <c r="B34" s="57" t="s">
        <v>92</v>
      </c>
      <c r="C34" s="58">
        <v>1.3447812144408813E-3</v>
      </c>
      <c r="D34" s="59">
        <v>3.6648488587206089E-2</v>
      </c>
      <c r="E34" s="60">
        <v>9667</v>
      </c>
      <c r="F34" s="61">
        <v>0</v>
      </c>
      <c r="G34" s="41"/>
      <c r="H34" s="57" t="s">
        <v>92</v>
      </c>
      <c r="I34" s="71">
        <v>5.73773174858475E-3</v>
      </c>
      <c r="J34" s="67"/>
      <c r="K34" s="46">
        <f t="shared" si="2"/>
        <v>0.15635067026245902</v>
      </c>
      <c r="L34" s="46">
        <f t="shared" si="1"/>
        <v>-2.1054057524466202E-4</v>
      </c>
    </row>
    <row r="35" spans="2:12" x14ac:dyDescent="0.25">
      <c r="B35" s="57" t="s">
        <v>93</v>
      </c>
      <c r="C35" s="58">
        <v>2.2757835936691837E-3</v>
      </c>
      <c r="D35" s="59">
        <v>4.7653324217886796E-2</v>
      </c>
      <c r="E35" s="60">
        <v>9667</v>
      </c>
      <c r="F35" s="61">
        <v>0</v>
      </c>
      <c r="G35" s="41"/>
      <c r="H35" s="57" t="s">
        <v>93</v>
      </c>
      <c r="I35" s="71">
        <v>6.9968847845233934E-3</v>
      </c>
      <c r="J35" s="67"/>
      <c r="K35" s="46">
        <f t="shared" si="2"/>
        <v>0.14649474099655066</v>
      </c>
      <c r="L35" s="46">
        <f t="shared" si="1"/>
        <v>-3.3415078298850332E-4</v>
      </c>
    </row>
    <row r="36" spans="2:12" x14ac:dyDescent="0.25">
      <c r="B36" s="57" t="s">
        <v>94</v>
      </c>
      <c r="C36" s="58">
        <v>1.862004758456605E-3</v>
      </c>
      <c r="D36" s="59">
        <v>4.3112990762842196E-2</v>
      </c>
      <c r="E36" s="60">
        <v>9667</v>
      </c>
      <c r="F36" s="61">
        <v>0</v>
      </c>
      <c r="G36" s="41"/>
      <c r="H36" s="57" t="s">
        <v>94</v>
      </c>
      <c r="I36" s="71">
        <v>4.7807504377256451E-3</v>
      </c>
      <c r="J36" s="67"/>
      <c r="K36" s="46">
        <f t="shared" si="2"/>
        <v>0.11068238536061666</v>
      </c>
      <c r="L36" s="46">
        <f t="shared" si="1"/>
        <v>-2.0647558674381802E-4</v>
      </c>
    </row>
    <row r="37" spans="2:12" x14ac:dyDescent="0.25">
      <c r="B37" s="57" t="s">
        <v>95</v>
      </c>
      <c r="C37" s="58">
        <v>4.4481224785352224E-3</v>
      </c>
      <c r="D37" s="59">
        <v>6.6549190981873813E-2</v>
      </c>
      <c r="E37" s="60">
        <v>9667</v>
      </c>
      <c r="F37" s="61">
        <v>0</v>
      </c>
      <c r="G37" s="41"/>
      <c r="H37" s="57" t="s">
        <v>95</v>
      </c>
      <c r="I37" s="71">
        <v>4.6290592089491996E-3</v>
      </c>
      <c r="J37" s="67"/>
      <c r="K37" s="46">
        <f t="shared" si="2"/>
        <v>6.9249055001774903E-2</v>
      </c>
      <c r="L37" s="46">
        <f t="shared" si="1"/>
        <v>-3.0940454749338331E-4</v>
      </c>
    </row>
    <row r="38" spans="2:12" x14ac:dyDescent="0.25">
      <c r="B38" s="57" t="s">
        <v>96</v>
      </c>
      <c r="C38" s="58">
        <v>0.20544119168304542</v>
      </c>
      <c r="D38" s="59">
        <v>0.40404454704659659</v>
      </c>
      <c r="E38" s="60">
        <v>9667</v>
      </c>
      <c r="F38" s="61">
        <v>0</v>
      </c>
      <c r="G38" s="41"/>
      <c r="H38" s="57" t="s">
        <v>96</v>
      </c>
      <c r="I38" s="71">
        <v>1.6828772286480734E-2</v>
      </c>
      <c r="J38" s="67"/>
      <c r="K38" s="46">
        <f t="shared" si="2"/>
        <v>3.3093997558248087E-2</v>
      </c>
      <c r="L38" s="46">
        <f t="shared" si="1"/>
        <v>-8.5567867661347115E-3</v>
      </c>
    </row>
    <row r="39" spans="2:12" x14ac:dyDescent="0.25">
      <c r="B39" s="57" t="s">
        <v>97</v>
      </c>
      <c r="C39" s="58">
        <v>4.8619013137478018E-2</v>
      </c>
      <c r="D39" s="59">
        <v>0.2150813568169406</v>
      </c>
      <c r="E39" s="60">
        <v>9667</v>
      </c>
      <c r="F39" s="61">
        <v>0</v>
      </c>
      <c r="G39" s="41"/>
      <c r="H39" s="57" t="s">
        <v>97</v>
      </c>
      <c r="I39" s="71">
        <v>-1.1927123841668625E-2</v>
      </c>
      <c r="J39" s="67"/>
      <c r="K39" s="46">
        <f t="shared" si="2"/>
        <v>-5.2757891334003618E-2</v>
      </c>
      <c r="L39" s="46">
        <f t="shared" si="1"/>
        <v>2.6961192700860823E-3</v>
      </c>
    </row>
    <row r="40" spans="2:12" x14ac:dyDescent="0.25">
      <c r="B40" s="57" t="s">
        <v>98</v>
      </c>
      <c r="C40" s="58">
        <v>1.7585600496534603E-3</v>
      </c>
      <c r="D40" s="59">
        <v>4.1900466928399445E-2</v>
      </c>
      <c r="E40" s="60">
        <v>9667</v>
      </c>
      <c r="F40" s="61">
        <v>0</v>
      </c>
      <c r="G40" s="41"/>
      <c r="H40" s="57" t="s">
        <v>98</v>
      </c>
      <c r="I40" s="71">
        <v>-1.0278228432166103E-3</v>
      </c>
      <c r="J40" s="67"/>
      <c r="K40" s="46">
        <f t="shared" si="2"/>
        <v>-2.4486967097041873E-2</v>
      </c>
      <c r="L40" s="46">
        <f t="shared" si="1"/>
        <v>4.3137662243493452E-5</v>
      </c>
    </row>
    <row r="41" spans="2:12" x14ac:dyDescent="0.25">
      <c r="B41" s="57" t="s">
        <v>99</v>
      </c>
      <c r="C41" s="58">
        <v>1.448225923244026E-3</v>
      </c>
      <c r="D41" s="59">
        <v>3.8029964169636984E-2</v>
      </c>
      <c r="E41" s="60">
        <v>9667</v>
      </c>
      <c r="F41" s="61">
        <v>0</v>
      </c>
      <c r="G41" s="41"/>
      <c r="H41" s="57" t="s">
        <v>99</v>
      </c>
      <c r="I41" s="71">
        <v>3.609201872955969E-3</v>
      </c>
      <c r="J41" s="67"/>
      <c r="K41" s="46">
        <f t="shared" si="2"/>
        <v>9.476671913666268E-2</v>
      </c>
      <c r="L41" s="46">
        <f t="shared" si="1"/>
        <v>-1.3744266734831424E-4</v>
      </c>
    </row>
    <row r="42" spans="2:12" x14ac:dyDescent="0.25">
      <c r="B42" s="57" t="s">
        <v>100</v>
      </c>
      <c r="C42" s="58">
        <v>4.2412330609289334E-3</v>
      </c>
      <c r="D42" s="59">
        <v>6.4989860136776656E-2</v>
      </c>
      <c r="E42" s="60">
        <v>9667</v>
      </c>
      <c r="F42" s="61">
        <v>0</v>
      </c>
      <c r="G42" s="41"/>
      <c r="H42" s="57" t="s">
        <v>100</v>
      </c>
      <c r="I42" s="71">
        <v>1.0401642842234635E-2</v>
      </c>
      <c r="J42" s="67"/>
      <c r="K42" s="46">
        <f t="shared" si="2"/>
        <v>0.15937143161911541</v>
      </c>
      <c r="L42" s="46">
        <f t="shared" si="1"/>
        <v>-6.7881037776685357E-4</v>
      </c>
    </row>
    <row r="43" spans="2:12" x14ac:dyDescent="0.25">
      <c r="B43" s="57" t="s">
        <v>101</v>
      </c>
      <c r="C43" s="58">
        <v>1.448225923244026E-3</v>
      </c>
      <c r="D43" s="59">
        <v>3.8029964169636998E-2</v>
      </c>
      <c r="E43" s="60">
        <v>9667</v>
      </c>
      <c r="F43" s="61">
        <v>0</v>
      </c>
      <c r="G43" s="41"/>
      <c r="H43" s="57" t="s">
        <v>101</v>
      </c>
      <c r="I43" s="71">
        <v>7.3557788828652456E-3</v>
      </c>
      <c r="J43" s="67"/>
      <c r="K43" s="46">
        <f t="shared" si="2"/>
        <v>0.19314049364962996</v>
      </c>
      <c r="L43" s="46">
        <f t="shared" si="1"/>
        <v>-2.8011674205892663E-4</v>
      </c>
    </row>
    <row r="44" spans="2:12" x14ac:dyDescent="0.25">
      <c r="B44" s="57" t="s">
        <v>102</v>
      </c>
      <c r="C44" s="58">
        <v>1.137891796834592E-3</v>
      </c>
      <c r="D44" s="59">
        <v>3.3715198148648484E-2</v>
      </c>
      <c r="E44" s="60">
        <v>9667</v>
      </c>
      <c r="F44" s="61">
        <v>0</v>
      </c>
      <c r="G44" s="41"/>
      <c r="H44" s="57" t="s">
        <v>102</v>
      </c>
      <c r="I44" s="71">
        <v>3.2035302827947048E-3</v>
      </c>
      <c r="J44" s="67"/>
      <c r="K44" s="46">
        <f t="shared" si="2"/>
        <v>9.4909274976136326E-2</v>
      </c>
      <c r="L44" s="46">
        <f t="shared" si="1"/>
        <v>-1.0811951374663418E-4</v>
      </c>
    </row>
    <row r="45" spans="2:12" x14ac:dyDescent="0.25">
      <c r="B45" s="57" t="s">
        <v>103</v>
      </c>
      <c r="C45" s="58">
        <v>0.2283024723285404</v>
      </c>
      <c r="D45" s="59">
        <v>0.41976026524479015</v>
      </c>
      <c r="E45" s="60">
        <v>9667</v>
      </c>
      <c r="F45" s="61">
        <v>0</v>
      </c>
      <c r="G45" s="41"/>
      <c r="H45" s="57" t="s">
        <v>103</v>
      </c>
      <c r="I45" s="71">
        <v>5.3795680606592483E-2</v>
      </c>
      <c r="J45" s="67"/>
      <c r="K45" s="46">
        <f t="shared" si="2"/>
        <v>9.8899293622518869E-2</v>
      </c>
      <c r="L45" s="46">
        <f t="shared" si="1"/>
        <v>-2.9258812469825625E-2</v>
      </c>
    </row>
    <row r="46" spans="2:12" x14ac:dyDescent="0.25">
      <c r="B46" s="57" t="s">
        <v>104</v>
      </c>
      <c r="C46" s="58">
        <v>0.18247646632874728</v>
      </c>
      <c r="D46" s="59">
        <v>0.38625670080857333</v>
      </c>
      <c r="E46" s="60">
        <v>9667</v>
      </c>
      <c r="F46" s="61">
        <v>0</v>
      </c>
      <c r="G46" s="41"/>
      <c r="H46" s="57" t="s">
        <v>104</v>
      </c>
      <c r="I46" s="71">
        <v>1.9011796419651058E-2</v>
      </c>
      <c r="J46" s="67"/>
      <c r="K46" s="46">
        <f t="shared" si="2"/>
        <v>4.0239019693109286E-2</v>
      </c>
      <c r="L46" s="46">
        <f t="shared" si="1"/>
        <v>-8.9816058128109298E-3</v>
      </c>
    </row>
    <row r="47" spans="2:12" x14ac:dyDescent="0.25">
      <c r="B47" s="57" t="s">
        <v>105</v>
      </c>
      <c r="C47" s="58">
        <v>0.56263577118030417</v>
      </c>
      <c r="D47" s="59">
        <v>0.49608690583499843</v>
      </c>
      <c r="E47" s="60">
        <v>9667</v>
      </c>
      <c r="F47" s="61">
        <v>0</v>
      </c>
      <c r="G47" s="41"/>
      <c r="H47" s="57" t="s">
        <v>105</v>
      </c>
      <c r="I47" s="71">
        <v>-6.3631800056884541E-2</v>
      </c>
      <c r="J47" s="67"/>
      <c r="K47" s="46">
        <f t="shared" si="2"/>
        <v>-5.6099592295114728E-2</v>
      </c>
      <c r="L47" s="46">
        <f t="shared" si="1"/>
        <v>7.2167853002159194E-2</v>
      </c>
    </row>
    <row r="48" spans="2:12" x14ac:dyDescent="0.25">
      <c r="B48" s="57" t="s">
        <v>106</v>
      </c>
      <c r="C48" s="58">
        <v>1.8309713458156615E-2</v>
      </c>
      <c r="D48" s="59">
        <v>0.13407582708002438</v>
      </c>
      <c r="E48" s="60">
        <v>9667</v>
      </c>
      <c r="F48" s="61">
        <v>0</v>
      </c>
      <c r="G48" s="41"/>
      <c r="H48" s="57" t="s">
        <v>106</v>
      </c>
      <c r="I48" s="71">
        <v>3.2904744543431853E-3</v>
      </c>
      <c r="J48" s="67"/>
      <c r="K48" s="46">
        <f t="shared" si="2"/>
        <v>2.4092536889701879E-2</v>
      </c>
      <c r="L48" s="46">
        <f t="shared" si="1"/>
        <v>-4.4935500837484007E-4</v>
      </c>
    </row>
    <row r="49" spans="2:12" x14ac:dyDescent="0.25">
      <c r="B49" s="57" t="s">
        <v>107</v>
      </c>
      <c r="C49" s="58">
        <v>9.3100237922830252E-4</v>
      </c>
      <c r="D49" s="59">
        <v>3.0499702315924779E-2</v>
      </c>
      <c r="E49" s="60">
        <v>9667</v>
      </c>
      <c r="F49" s="61">
        <v>0</v>
      </c>
      <c r="G49" s="41"/>
      <c r="H49" s="57" t="s">
        <v>107</v>
      </c>
      <c r="I49" s="71">
        <v>1.3349468214571252E-3</v>
      </c>
      <c r="J49" s="67"/>
      <c r="K49" s="46">
        <f t="shared" si="2"/>
        <v>4.372842623102717E-2</v>
      </c>
      <c r="L49" s="46">
        <f t="shared" si="1"/>
        <v>-4.0749206469170075E-5</v>
      </c>
    </row>
    <row r="50" spans="2:12" x14ac:dyDescent="0.25">
      <c r="B50" s="57" t="s">
        <v>108</v>
      </c>
      <c r="C50" s="58">
        <v>0.33185062584048824</v>
      </c>
      <c r="D50" s="59">
        <v>0.47090203514343892</v>
      </c>
      <c r="E50" s="60">
        <v>9667</v>
      </c>
      <c r="F50" s="61">
        <v>0</v>
      </c>
      <c r="G50" s="41"/>
      <c r="H50" s="57" t="s">
        <v>108</v>
      </c>
      <c r="I50" s="71">
        <v>6.0467278672351098E-2</v>
      </c>
      <c r="J50" s="67"/>
      <c r="K50" s="46">
        <f t="shared" si="2"/>
        <v>8.5795285190801499E-2</v>
      </c>
      <c r="L50" s="46">
        <f t="shared" si="1"/>
        <v>-4.261205680323444E-2</v>
      </c>
    </row>
    <row r="51" spans="2:12" x14ac:dyDescent="0.25">
      <c r="B51" s="57" t="s">
        <v>109</v>
      </c>
      <c r="C51" s="58">
        <v>0.60753077480086892</v>
      </c>
      <c r="D51" s="59">
        <v>0.48832550627852661</v>
      </c>
      <c r="E51" s="60">
        <v>9667</v>
      </c>
      <c r="F51" s="61">
        <v>0</v>
      </c>
      <c r="G51" s="41"/>
      <c r="H51" s="57" t="s">
        <v>109</v>
      </c>
      <c r="I51" s="71">
        <v>-5.5575438867052358E-2</v>
      </c>
      <c r="J51" s="67"/>
      <c r="K51" s="46">
        <f t="shared" si="2"/>
        <v>-4.4666209632336897E-2</v>
      </c>
      <c r="L51" s="46">
        <f t="shared" si="1"/>
        <v>6.914197395116356E-2</v>
      </c>
    </row>
    <row r="52" spans="2:12" x14ac:dyDescent="0.25">
      <c r="B52" s="57" t="s">
        <v>110</v>
      </c>
      <c r="C52" s="58">
        <v>2.4826730112754731E-3</v>
      </c>
      <c r="D52" s="59">
        <v>4.9767113180150507E-2</v>
      </c>
      <c r="E52" s="60">
        <v>9667</v>
      </c>
      <c r="F52" s="61">
        <v>0</v>
      </c>
      <c r="G52" s="41"/>
      <c r="H52" s="57" t="s">
        <v>110</v>
      </c>
      <c r="I52" s="71">
        <v>-4.504124691193336E-3</v>
      </c>
      <c r="J52" s="67"/>
      <c r="K52" s="46">
        <f t="shared" si="2"/>
        <v>-9.0279345842689748E-2</v>
      </c>
      <c r="L52" s="46">
        <f t="shared" si="1"/>
        <v>2.2469193199466494E-4</v>
      </c>
    </row>
    <row r="53" spans="2:12" x14ac:dyDescent="0.25">
      <c r="B53" s="57" t="s">
        <v>111</v>
      </c>
      <c r="C53" s="58">
        <v>1.3965035688424537E-2</v>
      </c>
      <c r="D53" s="59">
        <v>0.11735177054073211</v>
      </c>
      <c r="E53" s="60">
        <v>9667</v>
      </c>
      <c r="F53" s="61">
        <v>0</v>
      </c>
      <c r="G53" s="41"/>
      <c r="H53" s="57" t="s">
        <v>111</v>
      </c>
      <c r="I53" s="71">
        <v>-1.2234794342182722E-2</v>
      </c>
      <c r="J53" s="67"/>
      <c r="K53" s="46">
        <f t="shared" si="2"/>
        <v>-0.10280147412319003</v>
      </c>
      <c r="L53" s="46">
        <f t="shared" si="1"/>
        <v>1.4559587711530271E-3</v>
      </c>
    </row>
    <row r="54" spans="2:12" x14ac:dyDescent="0.25">
      <c r="B54" s="57" t="s">
        <v>112</v>
      </c>
      <c r="C54" s="58">
        <v>1.6447708699700012E-2</v>
      </c>
      <c r="D54" s="59">
        <v>0.12719612885302795</v>
      </c>
      <c r="E54" s="60">
        <v>9667</v>
      </c>
      <c r="F54" s="61">
        <v>0</v>
      </c>
      <c r="G54" s="41"/>
      <c r="H54" s="57" t="s">
        <v>112</v>
      </c>
      <c r="I54" s="71">
        <v>-1.1172171861312441E-2</v>
      </c>
      <c r="J54" s="67"/>
      <c r="K54" s="46">
        <f t="shared" si="2"/>
        <v>-8.6389541349103774E-2</v>
      </c>
      <c r="L54" s="46">
        <f t="shared" si="1"/>
        <v>1.4446715475922908E-3</v>
      </c>
    </row>
    <row r="55" spans="2:12" x14ac:dyDescent="0.25">
      <c r="B55" s="57" t="s">
        <v>113</v>
      </c>
      <c r="C55" s="58">
        <v>3.1033412640943418E-3</v>
      </c>
      <c r="D55" s="59">
        <v>5.5624010986144778E-2</v>
      </c>
      <c r="E55" s="60">
        <v>9667</v>
      </c>
      <c r="F55" s="61">
        <v>0</v>
      </c>
      <c r="G55" s="41"/>
      <c r="H55" s="57" t="s">
        <v>113</v>
      </c>
      <c r="I55" s="71">
        <v>-3.0648110061884453E-3</v>
      </c>
      <c r="J55" s="67"/>
      <c r="K55" s="46">
        <f t="shared" si="2"/>
        <v>-5.4927715523559163E-2</v>
      </c>
      <c r="L55" s="46">
        <f t="shared" si="1"/>
        <v>1.7099008671856127E-4</v>
      </c>
    </row>
    <row r="56" spans="2:12" x14ac:dyDescent="0.25">
      <c r="B56" s="57" t="s">
        <v>114</v>
      </c>
      <c r="C56" s="58">
        <v>6.2066825281886827E-4</v>
      </c>
      <c r="D56" s="59">
        <v>2.4906770071082465E-2</v>
      </c>
      <c r="E56" s="60">
        <v>9667</v>
      </c>
      <c r="F56" s="61">
        <v>0</v>
      </c>
      <c r="G56" s="41"/>
      <c r="H56" s="57" t="s">
        <v>114</v>
      </c>
      <c r="I56" s="71">
        <v>4.7359300913062743E-3</v>
      </c>
      <c r="J56" s="67"/>
      <c r="K56" s="46">
        <f t="shared" si="2"/>
        <v>0.19002827891145066</v>
      </c>
      <c r="L56" s="46">
        <f t="shared" si="1"/>
        <v>-1.1801776974109347E-4</v>
      </c>
    </row>
    <row r="57" spans="2:12" x14ac:dyDescent="0.25">
      <c r="B57" s="57" t="s">
        <v>115</v>
      </c>
      <c r="C57" s="58">
        <v>1.3447812144408815E-3</v>
      </c>
      <c r="D57" s="59">
        <v>3.6648488587203439E-2</v>
      </c>
      <c r="E57" s="60">
        <v>9667</v>
      </c>
      <c r="F57" s="61">
        <v>0</v>
      </c>
      <c r="G57" s="41"/>
      <c r="H57" s="57" t="s">
        <v>115</v>
      </c>
      <c r="I57" s="71">
        <v>7.4105222801342072E-4</v>
      </c>
      <c r="J57" s="67"/>
      <c r="K57" s="46">
        <f t="shared" si="2"/>
        <v>2.0193347759412759E-2</v>
      </c>
      <c r="L57" s="46">
        <f t="shared" si="1"/>
        <v>-2.7192202286344098E-5</v>
      </c>
    </row>
    <row r="58" spans="2:12" x14ac:dyDescent="0.25">
      <c r="B58" s="57" t="s">
        <v>116</v>
      </c>
      <c r="C58" s="58">
        <v>6.1549601737871107E-2</v>
      </c>
      <c r="D58" s="59">
        <v>0.24034813079665104</v>
      </c>
      <c r="E58" s="60">
        <v>9667</v>
      </c>
      <c r="F58" s="61">
        <v>0</v>
      </c>
      <c r="G58" s="41"/>
      <c r="H58" s="57" t="s">
        <v>116</v>
      </c>
      <c r="I58" s="71">
        <v>1.9231531821671804E-3</v>
      </c>
      <c r="J58" s="67"/>
      <c r="K58" s="46">
        <f t="shared" si="2"/>
        <v>7.5090405893392465E-3</v>
      </c>
      <c r="L58" s="46">
        <f t="shared" si="1"/>
        <v>-4.9249108803536726E-4</v>
      </c>
    </row>
    <row r="59" spans="2:12" x14ac:dyDescent="0.25">
      <c r="B59" s="57" t="s">
        <v>117</v>
      </c>
      <c r="C59" s="58">
        <v>5.7618702803351608E-2</v>
      </c>
      <c r="D59" s="59">
        <v>0.23303305644052649</v>
      </c>
      <c r="E59" s="60">
        <v>9667</v>
      </c>
      <c r="F59" s="61">
        <v>0</v>
      </c>
      <c r="G59" s="41"/>
      <c r="H59" s="57" t="s">
        <v>117</v>
      </c>
      <c r="I59" s="71">
        <v>2.5683386520261435E-3</v>
      </c>
      <c r="J59" s="67"/>
      <c r="K59" s="46">
        <f t="shared" si="2"/>
        <v>1.0386313201682608E-2</v>
      </c>
      <c r="L59" s="46">
        <f t="shared" si="1"/>
        <v>-6.3503583461440314E-4</v>
      </c>
    </row>
    <row r="60" spans="2:12" x14ac:dyDescent="0.25">
      <c r="B60" s="57" t="s">
        <v>118</v>
      </c>
      <c r="C60" s="58">
        <v>4.0860659977242163E-2</v>
      </c>
      <c r="D60" s="59">
        <v>0.19797757694078641</v>
      </c>
      <c r="E60" s="60">
        <v>9667</v>
      </c>
      <c r="F60" s="61">
        <v>0</v>
      </c>
      <c r="G60" s="41"/>
      <c r="H60" s="57" t="s">
        <v>118</v>
      </c>
      <c r="I60" s="71">
        <v>-1.4967225834878412E-2</v>
      </c>
      <c r="J60" s="67"/>
      <c r="K60" s="46">
        <f t="shared" si="2"/>
        <v>-7.251152040077001E-2</v>
      </c>
      <c r="L60" s="46">
        <f t="shared" si="1"/>
        <v>3.0890908712579977E-3</v>
      </c>
    </row>
    <row r="61" spans="2:12" x14ac:dyDescent="0.25">
      <c r="B61" s="57" t="s">
        <v>119</v>
      </c>
      <c r="C61" s="58">
        <v>0.83479880004137785</v>
      </c>
      <c r="D61" s="59">
        <v>0.37138124750999979</v>
      </c>
      <c r="E61" s="60">
        <v>9667</v>
      </c>
      <c r="F61" s="61">
        <v>0</v>
      </c>
      <c r="G61" s="41"/>
      <c r="H61" s="57" t="s">
        <v>119</v>
      </c>
      <c r="I61" s="71">
        <v>5.2243942160316095E-3</v>
      </c>
      <c r="J61" s="67"/>
      <c r="K61" s="46">
        <f t="shared" si="2"/>
        <v>2.3239627723046726E-3</v>
      </c>
      <c r="L61" s="46">
        <f t="shared" si="1"/>
        <v>-1.1743506307137573E-2</v>
      </c>
    </row>
    <row r="62" spans="2:12" x14ac:dyDescent="0.25">
      <c r="B62" s="57" t="s">
        <v>120</v>
      </c>
      <c r="C62" s="58">
        <v>6.7239060722044065E-3</v>
      </c>
      <c r="D62" s="59">
        <v>8.1727511319544449E-2</v>
      </c>
      <c r="E62" s="60">
        <v>9667</v>
      </c>
      <c r="F62" s="61">
        <v>0</v>
      </c>
      <c r="G62" s="41"/>
      <c r="H62" s="57" t="s">
        <v>120</v>
      </c>
      <c r="I62" s="71">
        <v>8.1033037404583327E-3</v>
      </c>
      <c r="J62" s="67"/>
      <c r="K62" s="46">
        <f t="shared" si="2"/>
        <v>9.8483579853093375E-2</v>
      </c>
      <c r="L62" s="46">
        <f t="shared" si="1"/>
        <v>-6.6667701421069248E-4</v>
      </c>
    </row>
    <row r="63" spans="2:12" x14ac:dyDescent="0.25">
      <c r="B63" s="57" t="s">
        <v>121</v>
      </c>
      <c r="C63" s="58">
        <v>0.11989241750284473</v>
      </c>
      <c r="D63" s="59">
        <v>0.32485249292494739</v>
      </c>
      <c r="E63" s="60">
        <v>9667</v>
      </c>
      <c r="F63" s="61">
        <v>0</v>
      </c>
      <c r="G63" s="41"/>
      <c r="H63" s="57" t="s">
        <v>121</v>
      </c>
      <c r="I63" s="71">
        <v>1.1363856218225511E-3</v>
      </c>
      <c r="J63" s="67"/>
      <c r="K63" s="46">
        <f t="shared" si="2"/>
        <v>3.0787561252849632E-3</v>
      </c>
      <c r="L63" s="46">
        <f t="shared" si="1"/>
        <v>-4.1940272087509077E-4</v>
      </c>
    </row>
    <row r="64" spans="2:12" x14ac:dyDescent="0.25">
      <c r="B64" s="57" t="s">
        <v>122</v>
      </c>
      <c r="C64" s="58">
        <v>3.7964208130754115E-2</v>
      </c>
      <c r="D64" s="59">
        <v>0.19111961052225215</v>
      </c>
      <c r="E64" s="60">
        <v>9667</v>
      </c>
      <c r="F64" s="61">
        <v>0</v>
      </c>
      <c r="G64" s="41"/>
      <c r="H64" s="57" t="s">
        <v>122</v>
      </c>
      <c r="I64" s="71">
        <v>-1.5252433078182137E-2</v>
      </c>
      <c r="J64" s="67"/>
      <c r="K64" s="46">
        <f t="shared" si="2"/>
        <v>-7.67759336376065E-2</v>
      </c>
      <c r="L64" s="46">
        <f t="shared" si="1"/>
        <v>3.0297599618281275E-3</v>
      </c>
    </row>
    <row r="65" spans="2:12" x14ac:dyDescent="0.25">
      <c r="B65" s="57" t="s">
        <v>123</v>
      </c>
      <c r="C65" s="58">
        <v>4.137788352125789E-4</v>
      </c>
      <c r="D65" s="59">
        <v>2.033839748442744E-2</v>
      </c>
      <c r="E65" s="60">
        <v>9667</v>
      </c>
      <c r="F65" s="61">
        <v>0</v>
      </c>
      <c r="G65" s="41"/>
      <c r="H65" s="57" t="s">
        <v>123</v>
      </c>
      <c r="I65" s="71">
        <v>-2.4252728765673274E-3</v>
      </c>
      <c r="J65" s="67"/>
      <c r="K65" s="46">
        <f t="shared" si="2"/>
        <v>-0.11919667475461555</v>
      </c>
      <c r="L65" s="46">
        <f t="shared" si="1"/>
        <v>4.9341477700347948E-5</v>
      </c>
    </row>
    <row r="66" spans="2:12" x14ac:dyDescent="0.25">
      <c r="B66" s="57" t="s">
        <v>124</v>
      </c>
      <c r="C66" s="58">
        <v>0.41119271749250025</v>
      </c>
      <c r="D66" s="59">
        <v>0.49207551707136427</v>
      </c>
      <c r="E66" s="60">
        <v>9667</v>
      </c>
      <c r="F66" s="61">
        <v>0</v>
      </c>
      <c r="G66" s="41"/>
      <c r="H66" s="57" t="s">
        <v>124</v>
      </c>
      <c r="I66" s="71">
        <v>8.0228883945090951E-2</v>
      </c>
      <c r="J66" s="67"/>
      <c r="K66" s="46">
        <f t="shared" si="2"/>
        <v>9.6000206259941989E-2</v>
      </c>
      <c r="L66" s="46">
        <f t="shared" si="1"/>
        <v>-6.7041605741965812E-2</v>
      </c>
    </row>
    <row r="67" spans="2:12" x14ac:dyDescent="0.25">
      <c r="B67" s="57" t="s">
        <v>125</v>
      </c>
      <c r="C67" s="58">
        <v>0.24381917864901209</v>
      </c>
      <c r="D67" s="59">
        <v>0.42940710402771481</v>
      </c>
      <c r="E67" s="60">
        <v>9667</v>
      </c>
      <c r="F67" s="61">
        <v>0</v>
      </c>
      <c r="G67" s="41"/>
      <c r="H67" s="57" t="s">
        <v>125</v>
      </c>
      <c r="I67" s="71">
        <v>-3.0214148560776349E-2</v>
      </c>
      <c r="J67" s="67"/>
      <c r="K67" s="46">
        <f t="shared" si="2"/>
        <v>-5.3206757551998989E-2</v>
      </c>
      <c r="L67" s="46">
        <f t="shared" si="1"/>
        <v>1.7155721963072721E-2</v>
      </c>
    </row>
    <row r="68" spans="2:12" x14ac:dyDescent="0.25">
      <c r="B68" s="57" t="s">
        <v>126</v>
      </c>
      <c r="C68" s="58">
        <v>0.2486810799627599</v>
      </c>
      <c r="D68" s="59">
        <v>0.43227089876158276</v>
      </c>
      <c r="E68" s="60">
        <v>9667</v>
      </c>
      <c r="F68" s="61">
        <v>0</v>
      </c>
      <c r="G68" s="41"/>
      <c r="H68" s="57" t="s">
        <v>126</v>
      </c>
      <c r="I68" s="71">
        <v>-4.6178060522158469E-2</v>
      </c>
      <c r="J68" s="67"/>
      <c r="K68" s="46">
        <f t="shared" si="2"/>
        <v>-8.0260898108845388E-2</v>
      </c>
      <c r="L68" s="46">
        <f t="shared" si="1"/>
        <v>2.6565771589379637E-2</v>
      </c>
    </row>
    <row r="69" spans="2:12" x14ac:dyDescent="0.25">
      <c r="B69" s="57" t="s">
        <v>127</v>
      </c>
      <c r="C69" s="58">
        <v>6.7963173683666084E-2</v>
      </c>
      <c r="D69" s="59">
        <v>0.25169571709655053</v>
      </c>
      <c r="E69" s="60">
        <v>9667</v>
      </c>
      <c r="F69" s="61">
        <v>0</v>
      </c>
      <c r="G69" s="41"/>
      <c r="H69" s="57" t="s">
        <v>127</v>
      </c>
      <c r="I69" s="71">
        <v>-2.128429729640887E-2</v>
      </c>
      <c r="J69" s="67"/>
      <c r="K69" s="46">
        <f t="shared" si="2"/>
        <v>-7.8816394380316318E-2</v>
      </c>
      <c r="L69" s="46">
        <f t="shared" si="1"/>
        <v>5.7472109997633537E-3</v>
      </c>
    </row>
    <row r="70" spans="2:12" x14ac:dyDescent="0.25">
      <c r="B70" s="57" t="s">
        <v>128</v>
      </c>
      <c r="C70" s="58">
        <v>1.1275473259542776E-2</v>
      </c>
      <c r="D70" s="59">
        <v>0.10559114696837535</v>
      </c>
      <c r="E70" s="60">
        <v>9667</v>
      </c>
      <c r="F70" s="61">
        <v>0</v>
      </c>
      <c r="G70" s="41"/>
      <c r="H70" s="57" t="s">
        <v>128</v>
      </c>
      <c r="I70" s="71">
        <v>7.0741419061389821E-4</v>
      </c>
      <c r="J70" s="67"/>
      <c r="K70" s="46">
        <f t="shared" si="2"/>
        <v>6.6240189722883902E-3</v>
      </c>
      <c r="L70" s="46">
        <f t="shared" si="1"/>
        <v>-7.5540706003288829E-5</v>
      </c>
    </row>
    <row r="71" spans="2:12" x14ac:dyDescent="0.25">
      <c r="B71" s="57" t="s">
        <v>129</v>
      </c>
      <c r="C71" s="58">
        <v>8.8962449570704448E-3</v>
      </c>
      <c r="D71" s="59">
        <v>9.3904280837570187E-2</v>
      </c>
      <c r="E71" s="60">
        <v>9667</v>
      </c>
      <c r="F71" s="61">
        <v>0</v>
      </c>
      <c r="G71" s="41"/>
      <c r="H71" s="57" t="s">
        <v>129</v>
      </c>
      <c r="I71" s="71">
        <v>-7.317600078970427E-3</v>
      </c>
      <c r="J71" s="67"/>
      <c r="K71" s="46">
        <f t="shared" si="2"/>
        <v>-7.7232910485890996E-2</v>
      </c>
      <c r="L71" s="46">
        <f t="shared" si="1"/>
        <v>6.9325021415161524E-4</v>
      </c>
    </row>
    <row r="72" spans="2:12" x14ac:dyDescent="0.25">
      <c r="B72" s="57" t="s">
        <v>130</v>
      </c>
      <c r="C72" s="58">
        <v>4.1377883521257885E-3</v>
      </c>
      <c r="D72" s="59">
        <v>6.4195742576765871E-2</v>
      </c>
      <c r="E72" s="60">
        <v>9667</v>
      </c>
      <c r="F72" s="61">
        <v>0</v>
      </c>
      <c r="G72" s="41"/>
      <c r="H72" s="57" t="s">
        <v>130</v>
      </c>
      <c r="I72" s="71">
        <v>-4.3175668117595824E-3</v>
      </c>
      <c r="J72" s="67"/>
      <c r="K72" s="46">
        <f t="shared" si="2"/>
        <v>-6.6977987347910731E-2</v>
      </c>
      <c r="L72" s="46">
        <f t="shared" ref="L72:L123" si="3">((0-C72)/D72)*I72</f>
        <v>2.7829225032891127E-4</v>
      </c>
    </row>
    <row r="73" spans="2:12" x14ac:dyDescent="0.25">
      <c r="B73" s="57" t="s">
        <v>131</v>
      </c>
      <c r="C73" s="58">
        <v>3.9308989345194995E-3</v>
      </c>
      <c r="D73" s="59">
        <v>6.257676919001498E-2</v>
      </c>
      <c r="E73" s="60">
        <v>9667</v>
      </c>
      <c r="F73" s="61">
        <v>0</v>
      </c>
      <c r="G73" s="41"/>
      <c r="H73" s="57" t="s">
        <v>131</v>
      </c>
      <c r="I73" s="71">
        <v>-4.6456540522458239E-3</v>
      </c>
      <c r="J73" s="67"/>
      <c r="K73" s="46">
        <f t="shared" si="2"/>
        <v>-7.3947449118547198E-2</v>
      </c>
      <c r="L73" s="46">
        <f t="shared" si="3"/>
        <v>2.9182709175457408E-4</v>
      </c>
    </row>
    <row r="74" spans="2:12" x14ac:dyDescent="0.25">
      <c r="B74" s="57" t="s">
        <v>132</v>
      </c>
      <c r="C74" s="58">
        <v>0.47946622530257577</v>
      </c>
      <c r="D74" s="59">
        <v>0.49960402753463223</v>
      </c>
      <c r="E74" s="60">
        <v>9667</v>
      </c>
      <c r="F74" s="61">
        <v>0</v>
      </c>
      <c r="G74" s="41"/>
      <c r="H74" s="57" t="s">
        <v>132</v>
      </c>
      <c r="I74" s="71">
        <v>7.4306662872775417E-2</v>
      </c>
      <c r="J74" s="67"/>
      <c r="K74" s="46">
        <f t="shared" si="2"/>
        <v>7.7419567454654933E-2</v>
      </c>
      <c r="L74" s="46">
        <f t="shared" si="3"/>
        <v>-7.1311545141559143E-2</v>
      </c>
    </row>
    <row r="75" spans="2:12" x14ac:dyDescent="0.25">
      <c r="B75" s="57" t="s">
        <v>133</v>
      </c>
      <c r="C75" s="58">
        <v>0.63504706734250549</v>
      </c>
      <c r="D75" s="59">
        <v>0.48144186218592505</v>
      </c>
      <c r="E75" s="60">
        <v>9667</v>
      </c>
      <c r="F75" s="61">
        <v>0</v>
      </c>
      <c r="G75" s="41"/>
      <c r="H75" s="57" t="s">
        <v>133</v>
      </c>
      <c r="I75" s="71">
        <v>7.1294071215153602E-3</v>
      </c>
      <c r="J75" s="67"/>
      <c r="K75" s="46">
        <f t="shared" si="2"/>
        <v>5.4043867836765843E-3</v>
      </c>
      <c r="L75" s="46">
        <f t="shared" si="3"/>
        <v>-9.404061923183266E-3</v>
      </c>
    </row>
    <row r="76" spans="2:12" x14ac:dyDescent="0.25">
      <c r="B76" s="57" t="s">
        <v>134</v>
      </c>
      <c r="C76" s="58">
        <v>0.46757008379021414</v>
      </c>
      <c r="D76" s="59">
        <v>0.49897300085604812</v>
      </c>
      <c r="E76" s="60">
        <v>9667</v>
      </c>
      <c r="F76" s="61">
        <v>0</v>
      </c>
      <c r="G76" s="41"/>
      <c r="H76" s="57" t="s">
        <v>134</v>
      </c>
      <c r="I76" s="71">
        <v>6.3245892726068592E-2</v>
      </c>
      <c r="J76" s="67"/>
      <c r="K76" s="46">
        <f t="shared" si="2"/>
        <v>6.7486628148180364E-2</v>
      </c>
      <c r="L76" s="46">
        <f t="shared" si="3"/>
        <v>-5.9265505970424577E-2</v>
      </c>
    </row>
    <row r="77" spans="2:12" x14ac:dyDescent="0.25">
      <c r="B77" s="57" t="s">
        <v>135</v>
      </c>
      <c r="C77" s="58">
        <v>1.66545981173063E-2</v>
      </c>
      <c r="D77" s="59">
        <v>0.12798014217500978</v>
      </c>
      <c r="E77" s="60">
        <v>9667</v>
      </c>
      <c r="F77" s="61">
        <v>0</v>
      </c>
      <c r="G77" s="41"/>
      <c r="H77" s="57" t="s">
        <v>135</v>
      </c>
      <c r="I77" s="71">
        <v>2.2091534673398663E-2</v>
      </c>
      <c r="J77" s="67"/>
      <c r="K77" s="46">
        <f t="shared" si="2"/>
        <v>0.16974202929007653</v>
      </c>
      <c r="L77" s="46">
        <f t="shared" si="3"/>
        <v>-2.8748650027038002E-3</v>
      </c>
    </row>
    <row r="78" spans="2:12" x14ac:dyDescent="0.25">
      <c r="B78" s="57" t="s">
        <v>136</v>
      </c>
      <c r="C78" s="58">
        <v>7.74800868935554E-2</v>
      </c>
      <c r="D78" s="59">
        <v>0.2673655133014699</v>
      </c>
      <c r="E78" s="60">
        <v>9667</v>
      </c>
      <c r="F78" s="61">
        <v>0</v>
      </c>
      <c r="G78" s="41"/>
      <c r="H78" s="57" t="s">
        <v>136</v>
      </c>
      <c r="I78" s="71">
        <v>5.5302924187210466E-2</v>
      </c>
      <c r="J78" s="67"/>
      <c r="K78" s="46">
        <f t="shared" si="2"/>
        <v>0.19081761213605705</v>
      </c>
      <c r="L78" s="46">
        <f t="shared" si="3"/>
        <v>-1.6026282965901185E-2</v>
      </c>
    </row>
    <row r="79" spans="2:12" x14ac:dyDescent="0.25">
      <c r="B79" s="57" t="s">
        <v>137</v>
      </c>
      <c r="C79" s="58">
        <v>0.15299472431985103</v>
      </c>
      <c r="D79" s="59">
        <v>0.36000103494501912</v>
      </c>
      <c r="E79" s="60">
        <v>9667</v>
      </c>
      <c r="F79" s="61">
        <v>0</v>
      </c>
      <c r="G79" s="41"/>
      <c r="H79" s="57" t="s">
        <v>137</v>
      </c>
      <c r="I79" s="71">
        <v>6.9380184535216938E-2</v>
      </c>
      <c r="J79" s="67"/>
      <c r="K79" s="46">
        <f t="shared" si="2"/>
        <v>0.16323670385549288</v>
      </c>
      <c r="L79" s="46">
        <f t="shared" si="3"/>
        <v>-2.9485476917717874E-2</v>
      </c>
    </row>
    <row r="80" spans="2:12" x14ac:dyDescent="0.25">
      <c r="B80" s="57" t="s">
        <v>138</v>
      </c>
      <c r="C80" s="58">
        <v>0.60597910416882184</v>
      </c>
      <c r="D80" s="59">
        <v>0.48866464100190143</v>
      </c>
      <c r="E80" s="60">
        <v>9667</v>
      </c>
      <c r="F80" s="61">
        <v>0</v>
      </c>
      <c r="G80" s="41"/>
      <c r="H80" s="57" t="s">
        <v>138</v>
      </c>
      <c r="I80" s="71">
        <v>3.34365383708058E-3</v>
      </c>
      <c r="J80" s="67"/>
      <c r="K80" s="46">
        <f t="shared" si="2"/>
        <v>2.6960605898037953E-3</v>
      </c>
      <c r="L80" s="46">
        <f t="shared" si="3"/>
        <v>-4.1463698963167869E-3</v>
      </c>
    </row>
    <row r="81" spans="2:12" x14ac:dyDescent="0.25">
      <c r="B81" s="57" t="s">
        <v>139</v>
      </c>
      <c r="C81" s="58">
        <v>0.2477500775835316</v>
      </c>
      <c r="D81" s="59">
        <v>0.43172822194451693</v>
      </c>
      <c r="E81" s="60">
        <v>9667</v>
      </c>
      <c r="F81" s="61">
        <v>0</v>
      </c>
      <c r="G81" s="41"/>
      <c r="H81" s="57" t="s">
        <v>139</v>
      </c>
      <c r="I81" s="71">
        <v>6.9516352740375736E-2</v>
      </c>
      <c r="J81" s="67"/>
      <c r="K81" s="46">
        <f t="shared" si="2"/>
        <v>0.12112636676863797</v>
      </c>
      <c r="L81" s="46">
        <f t="shared" si="3"/>
        <v>-3.9892415898086904E-2</v>
      </c>
    </row>
    <row r="82" spans="2:12" x14ac:dyDescent="0.25">
      <c r="B82" s="57" t="s">
        <v>140</v>
      </c>
      <c r="C82" s="58">
        <v>2.4102617151132721E-2</v>
      </c>
      <c r="D82" s="59">
        <v>0.15337572964054341</v>
      </c>
      <c r="E82" s="60">
        <v>9667</v>
      </c>
      <c r="F82" s="61">
        <v>0</v>
      </c>
      <c r="G82" s="41"/>
      <c r="H82" s="57" t="s">
        <v>140</v>
      </c>
      <c r="I82" s="71">
        <v>3.086840883978172E-2</v>
      </c>
      <c r="J82" s="67"/>
      <c r="K82" s="46">
        <f t="shared" si="2"/>
        <v>0.19640916766982877</v>
      </c>
      <c r="L82" s="46">
        <f t="shared" si="3"/>
        <v>-4.8508942195325533E-3</v>
      </c>
    </row>
    <row r="83" spans="2:12" x14ac:dyDescent="0.25">
      <c r="B83" s="57" t="s">
        <v>141</v>
      </c>
      <c r="C83" s="58">
        <v>7.8204199855177403E-2</v>
      </c>
      <c r="D83" s="59">
        <v>0.2685065379188819</v>
      </c>
      <c r="E83" s="60">
        <v>9667</v>
      </c>
      <c r="F83" s="61">
        <v>0</v>
      </c>
      <c r="G83" s="41"/>
      <c r="H83" s="57" t="s">
        <v>141</v>
      </c>
      <c r="I83" s="71">
        <v>5.3549191377495101E-2</v>
      </c>
      <c r="J83" s="67"/>
      <c r="K83" s="46">
        <f t="shared" si="2"/>
        <v>0.18383693780983029</v>
      </c>
      <c r="L83" s="46">
        <f t="shared" si="3"/>
        <v>-1.5596535179467139E-2</v>
      </c>
    </row>
    <row r="84" spans="2:12" x14ac:dyDescent="0.25">
      <c r="B84" s="57" t="s">
        <v>142</v>
      </c>
      <c r="C84" s="58">
        <v>9.1341677873176791E-2</v>
      </c>
      <c r="D84" s="59">
        <v>0.28810928896434712</v>
      </c>
      <c r="E84" s="60">
        <v>9667</v>
      </c>
      <c r="F84" s="61">
        <v>0</v>
      </c>
      <c r="G84" s="41"/>
      <c r="H84" s="57" t="s">
        <v>142</v>
      </c>
      <c r="I84" s="71">
        <v>2.2328323574849172E-2</v>
      </c>
      <c r="J84" s="67"/>
      <c r="K84" s="46">
        <f t="shared" ref="K84:K123" si="4">((1-C84)/D84)*I84</f>
        <v>7.0420558491392254E-2</v>
      </c>
      <c r="L84" s="46">
        <f t="shared" si="3"/>
        <v>-7.0789336461634074E-3</v>
      </c>
    </row>
    <row r="85" spans="2:12" x14ac:dyDescent="0.25">
      <c r="B85" s="57" t="s">
        <v>143</v>
      </c>
      <c r="C85" s="58">
        <v>4.2619220026895624E-2</v>
      </c>
      <c r="D85" s="59">
        <v>0.20200753298804258</v>
      </c>
      <c r="E85" s="60">
        <v>9667</v>
      </c>
      <c r="F85" s="61">
        <v>0</v>
      </c>
      <c r="G85" s="41"/>
      <c r="H85" s="57" t="s">
        <v>143</v>
      </c>
      <c r="I85" s="71">
        <v>4.9608203635402415E-2</v>
      </c>
      <c r="J85" s="67"/>
      <c r="K85" s="46">
        <f t="shared" si="4"/>
        <v>0.23510975054745833</v>
      </c>
      <c r="L85" s="46">
        <f t="shared" si="3"/>
        <v>-1.0466257939011653E-2</v>
      </c>
    </row>
    <row r="86" spans="2:12" x14ac:dyDescent="0.25">
      <c r="B86" s="57" t="s">
        <v>144</v>
      </c>
      <c r="C86" s="58">
        <v>4.2619220026895624E-2</v>
      </c>
      <c r="D86" s="59">
        <v>0.2020075329880345</v>
      </c>
      <c r="E86" s="60">
        <v>9667</v>
      </c>
      <c r="F86" s="61">
        <v>0</v>
      </c>
      <c r="G86" s="41"/>
      <c r="H86" s="57" t="s">
        <v>144</v>
      </c>
      <c r="I86" s="71">
        <v>4.1415645007674445E-2</v>
      </c>
      <c r="J86" s="67"/>
      <c r="K86" s="46">
        <f t="shared" si="4"/>
        <v>0.19628249468738959</v>
      </c>
      <c r="L86" s="46">
        <f t="shared" si="3"/>
        <v>-8.7378052740361457E-3</v>
      </c>
    </row>
    <row r="87" spans="2:12" x14ac:dyDescent="0.25">
      <c r="B87" s="57" t="s">
        <v>145</v>
      </c>
      <c r="C87" s="58">
        <v>0.36909072100962037</v>
      </c>
      <c r="D87" s="59">
        <v>0.48258351773217523</v>
      </c>
      <c r="E87" s="60">
        <v>9667</v>
      </c>
      <c r="F87" s="61">
        <v>0</v>
      </c>
      <c r="G87" s="41"/>
      <c r="H87" s="57" t="s">
        <v>145</v>
      </c>
      <c r="I87" s="71">
        <v>-2.4636300245917828E-2</v>
      </c>
      <c r="J87" s="67"/>
      <c r="K87" s="46">
        <f t="shared" si="4"/>
        <v>-3.2208456886769911E-2</v>
      </c>
      <c r="L87" s="46">
        <f t="shared" si="3"/>
        <v>1.8842396158713734E-2</v>
      </c>
    </row>
    <row r="88" spans="2:12" x14ac:dyDescent="0.25">
      <c r="B88" s="57" t="s">
        <v>146</v>
      </c>
      <c r="C88" s="58">
        <v>1.8723492293369195E-2</v>
      </c>
      <c r="D88" s="59">
        <v>0.13555376759064494</v>
      </c>
      <c r="E88" s="60">
        <v>9667</v>
      </c>
      <c r="F88" s="61">
        <v>0</v>
      </c>
      <c r="G88" s="41"/>
      <c r="H88" s="57" t="s">
        <v>146</v>
      </c>
      <c r="I88" s="71">
        <v>2.1552216587604988E-2</v>
      </c>
      <c r="J88" s="67"/>
      <c r="K88" s="46">
        <f t="shared" si="4"/>
        <v>0.15601693853532914</v>
      </c>
      <c r="L88" s="46">
        <f t="shared" si="3"/>
        <v>-2.9769202904168855E-3</v>
      </c>
    </row>
    <row r="89" spans="2:12" x14ac:dyDescent="0.25">
      <c r="B89" s="57" t="s">
        <v>147</v>
      </c>
      <c r="C89" s="58">
        <v>0.40798593151960283</v>
      </c>
      <c r="D89" s="59">
        <v>0.49148590940122466</v>
      </c>
      <c r="E89" s="60">
        <v>9667</v>
      </c>
      <c r="F89" s="61">
        <v>0</v>
      </c>
      <c r="G89" s="41"/>
      <c r="H89" s="57" t="s">
        <v>147</v>
      </c>
      <c r="I89" s="71">
        <v>3.5398159406376049E-2</v>
      </c>
      <c r="J89" s="67"/>
      <c r="K89" s="46">
        <f t="shared" si="4"/>
        <v>4.2638472367228578E-2</v>
      </c>
      <c r="L89" s="46">
        <f t="shared" si="3"/>
        <v>-2.9384262627354454E-2</v>
      </c>
    </row>
    <row r="90" spans="2:12" x14ac:dyDescent="0.25">
      <c r="B90" s="57" t="s">
        <v>148</v>
      </c>
      <c r="C90" s="58">
        <v>0.37436640115858077</v>
      </c>
      <c r="D90" s="59">
        <v>0.48398391478972813</v>
      </c>
      <c r="E90" s="60">
        <v>9667</v>
      </c>
      <c r="F90" s="61">
        <v>0</v>
      </c>
      <c r="G90" s="41"/>
      <c r="H90" s="57" t="s">
        <v>148</v>
      </c>
      <c r="I90" s="71">
        <v>-4.4067944046479119E-3</v>
      </c>
      <c r="J90" s="67"/>
      <c r="K90" s="46">
        <f t="shared" si="4"/>
        <v>-5.6965501507047532E-3</v>
      </c>
      <c r="L90" s="46">
        <f t="shared" si="3"/>
        <v>3.408699569345322E-3</v>
      </c>
    </row>
    <row r="91" spans="2:12" x14ac:dyDescent="0.25">
      <c r="B91" s="57" t="s">
        <v>149</v>
      </c>
      <c r="C91" s="58">
        <v>0.59594496741491676</v>
      </c>
      <c r="D91" s="59">
        <v>0.49073360872084348</v>
      </c>
      <c r="E91" s="60">
        <v>9667</v>
      </c>
      <c r="F91" s="61">
        <v>0</v>
      </c>
      <c r="G91" s="41"/>
      <c r="H91" s="57" t="s">
        <v>149</v>
      </c>
      <c r="I91" s="71">
        <v>3.0917601440183535E-2</v>
      </c>
      <c r="J91" s="67"/>
      <c r="K91" s="46">
        <f t="shared" si="4"/>
        <v>2.5456606670835037E-2</v>
      </c>
      <c r="L91" s="46">
        <f t="shared" si="3"/>
        <v>-3.7546213781536268E-2</v>
      </c>
    </row>
    <row r="92" spans="2:12" x14ac:dyDescent="0.25">
      <c r="B92" s="57" t="s">
        <v>150</v>
      </c>
      <c r="C92" s="58">
        <v>0.31995448432812662</v>
      </c>
      <c r="D92" s="59">
        <v>0.46648271402960778</v>
      </c>
      <c r="E92" s="60">
        <v>9667</v>
      </c>
      <c r="F92" s="61">
        <v>0</v>
      </c>
      <c r="G92" s="41"/>
      <c r="H92" s="57" t="s">
        <v>150</v>
      </c>
      <c r="I92" s="71">
        <v>-4.1969818770857426E-2</v>
      </c>
      <c r="J92" s="67"/>
      <c r="K92" s="46">
        <f t="shared" si="4"/>
        <v>-6.11842329636062E-2</v>
      </c>
      <c r="L92" s="46">
        <f t="shared" si="3"/>
        <v>2.878655804022421E-2</v>
      </c>
    </row>
    <row r="93" spans="2:12" x14ac:dyDescent="0.25">
      <c r="B93" s="57" t="s">
        <v>151</v>
      </c>
      <c r="C93" s="58">
        <v>7.0963070238957274E-2</v>
      </c>
      <c r="D93" s="59">
        <v>0.25677642695242436</v>
      </c>
      <c r="E93" s="60">
        <v>9667</v>
      </c>
      <c r="F93" s="61">
        <v>0</v>
      </c>
      <c r="G93" s="41"/>
      <c r="H93" s="57" t="s">
        <v>151</v>
      </c>
      <c r="I93" s="71">
        <v>4.7057175813109614E-2</v>
      </c>
      <c r="J93" s="67"/>
      <c r="K93" s="46">
        <f t="shared" si="4"/>
        <v>0.17025649378919436</v>
      </c>
      <c r="L93" s="46">
        <f t="shared" si="3"/>
        <v>-1.3004782845940021E-2</v>
      </c>
    </row>
    <row r="94" spans="2:12" x14ac:dyDescent="0.25">
      <c r="B94" s="57" t="s">
        <v>152</v>
      </c>
      <c r="C94" s="58">
        <v>9.4134685010861703E-3</v>
      </c>
      <c r="D94" s="59">
        <v>9.6570284345549484E-2</v>
      </c>
      <c r="E94" s="60">
        <v>9667</v>
      </c>
      <c r="F94" s="61">
        <v>0</v>
      </c>
      <c r="G94" s="41"/>
      <c r="H94" s="57" t="s">
        <v>152</v>
      </c>
      <c r="I94" s="71">
        <v>7.2086187252544918E-4</v>
      </c>
      <c r="J94" s="67"/>
      <c r="K94" s="46">
        <f t="shared" si="4"/>
        <v>7.3943663605636435E-3</v>
      </c>
      <c r="L94" s="46">
        <f t="shared" si="3"/>
        <v>-7.0268101379625274E-5</v>
      </c>
    </row>
    <row r="95" spans="2:12" x14ac:dyDescent="0.25">
      <c r="B95" s="57" t="s">
        <v>153</v>
      </c>
      <c r="C95" s="58">
        <v>0.27661115133960895</v>
      </c>
      <c r="D95" s="59">
        <v>0.44734564204338395</v>
      </c>
      <c r="E95" s="60">
        <v>9667</v>
      </c>
      <c r="F95" s="61">
        <v>0</v>
      </c>
      <c r="G95" s="41"/>
      <c r="H95" s="57" t="s">
        <v>153</v>
      </c>
      <c r="I95" s="71">
        <v>-3.9050405833224999E-2</v>
      </c>
      <c r="J95" s="67"/>
      <c r="K95" s="46">
        <f t="shared" si="4"/>
        <v>-6.3147207573954797E-2</v>
      </c>
      <c r="L95" s="46">
        <f t="shared" si="3"/>
        <v>2.414637967292366E-2</v>
      </c>
    </row>
    <row r="96" spans="2:12" x14ac:dyDescent="0.25">
      <c r="B96" s="57" t="s">
        <v>154</v>
      </c>
      <c r="C96" s="58">
        <v>2.8343850212061653E-2</v>
      </c>
      <c r="D96" s="59">
        <v>0.1659618196408737</v>
      </c>
      <c r="E96" s="60">
        <v>9667</v>
      </c>
      <c r="F96" s="61">
        <v>0</v>
      </c>
      <c r="G96" s="41"/>
      <c r="H96" s="57" t="s">
        <v>154</v>
      </c>
      <c r="I96" s="71">
        <v>-8.6085923644573323E-3</v>
      </c>
      <c r="J96" s="67"/>
      <c r="K96" s="46">
        <f t="shared" si="4"/>
        <v>-5.0400698968248683E-2</v>
      </c>
      <c r="L96" s="46">
        <f t="shared" si="3"/>
        <v>1.4702216030341888E-3</v>
      </c>
    </row>
    <row r="97" spans="2:12" x14ac:dyDescent="0.25">
      <c r="B97" s="57" t="s">
        <v>155</v>
      </c>
      <c r="C97" s="58">
        <v>1.1068583841936486E-2</v>
      </c>
      <c r="D97" s="59">
        <v>0.10462888092619628</v>
      </c>
      <c r="E97" s="60">
        <v>9667</v>
      </c>
      <c r="F97" s="61">
        <v>0</v>
      </c>
      <c r="G97" s="41"/>
      <c r="H97" s="57" t="s">
        <v>155</v>
      </c>
      <c r="I97" s="71">
        <v>1.1865720873905322E-3</v>
      </c>
      <c r="J97" s="67"/>
      <c r="K97" s="46">
        <f t="shared" si="4"/>
        <v>1.1215243863541609E-2</v>
      </c>
      <c r="L97" s="46">
        <f t="shared" si="3"/>
        <v>-1.255262649998904E-4</v>
      </c>
    </row>
    <row r="98" spans="2:12" x14ac:dyDescent="0.25">
      <c r="B98" s="57" t="s">
        <v>156</v>
      </c>
      <c r="C98" s="58">
        <v>1.2516809765180511E-2</v>
      </c>
      <c r="D98" s="59">
        <v>0.1111819138248822</v>
      </c>
      <c r="E98" s="60">
        <v>9667</v>
      </c>
      <c r="F98" s="61">
        <v>0</v>
      </c>
      <c r="G98" s="41"/>
      <c r="H98" s="57" t="s">
        <v>156</v>
      </c>
      <c r="I98" s="71">
        <v>1.9593466730985919E-3</v>
      </c>
      <c r="J98" s="67"/>
      <c r="K98" s="46">
        <f t="shared" si="4"/>
        <v>1.7402307956083857E-2</v>
      </c>
      <c r="L98" s="46">
        <f t="shared" si="3"/>
        <v>-2.2058236567003425E-4</v>
      </c>
    </row>
    <row r="99" spans="2:12" x14ac:dyDescent="0.25">
      <c r="B99" s="57" t="s">
        <v>157</v>
      </c>
      <c r="C99" s="58">
        <v>4.1791662356470471E-2</v>
      </c>
      <c r="D99" s="59">
        <v>0.20012311760070339</v>
      </c>
      <c r="E99" s="60">
        <v>9667</v>
      </c>
      <c r="F99" s="61">
        <v>0</v>
      </c>
      <c r="G99" s="41"/>
      <c r="H99" s="57" t="s">
        <v>157</v>
      </c>
      <c r="I99" s="71">
        <v>-1.0508959572875913E-2</v>
      </c>
      <c r="J99" s="67"/>
      <c r="K99" s="46">
        <f t="shared" si="4"/>
        <v>-5.0317888325027239E-2</v>
      </c>
      <c r="L99" s="46">
        <f t="shared" si="3"/>
        <v>2.1945834916669549E-3</v>
      </c>
    </row>
    <row r="100" spans="2:12" x14ac:dyDescent="0.25">
      <c r="B100" s="57" t="s">
        <v>158</v>
      </c>
      <c r="C100" s="58">
        <v>4.9860349643115753E-2</v>
      </c>
      <c r="D100" s="59">
        <v>0.21766762805650608</v>
      </c>
      <c r="E100" s="60">
        <v>9667</v>
      </c>
      <c r="F100" s="61">
        <v>0</v>
      </c>
      <c r="G100" s="41"/>
      <c r="H100" s="57" t="s">
        <v>158</v>
      </c>
      <c r="I100" s="71">
        <v>6.0332177740320093E-4</v>
      </c>
      <c r="J100" s="67"/>
      <c r="K100" s="46">
        <f t="shared" si="4"/>
        <v>2.6335562515789408E-3</v>
      </c>
      <c r="L100" s="46">
        <f t="shared" si="3"/>
        <v>-1.3820077444322802E-4</v>
      </c>
    </row>
    <row r="101" spans="2:12" x14ac:dyDescent="0.25">
      <c r="B101" s="57" t="s">
        <v>159</v>
      </c>
      <c r="C101" s="58">
        <v>0.95003620564808111</v>
      </c>
      <c r="D101" s="59">
        <v>0.21788144566861486</v>
      </c>
      <c r="E101" s="60">
        <v>9667</v>
      </c>
      <c r="F101" s="61">
        <v>0</v>
      </c>
      <c r="G101" s="41"/>
      <c r="H101" s="57" t="s">
        <v>159</v>
      </c>
      <c r="I101" s="71">
        <v>1.9957737212280075E-2</v>
      </c>
      <c r="J101" s="67"/>
      <c r="K101" s="46">
        <f t="shared" si="4"/>
        <v>4.5766369630235977E-3</v>
      </c>
      <c r="L101" s="46">
        <f t="shared" si="3"/>
        <v>-8.7022430369376264E-2</v>
      </c>
    </row>
    <row r="102" spans="2:12" x14ac:dyDescent="0.25">
      <c r="B102" s="57" t="s">
        <v>160</v>
      </c>
      <c r="C102" s="58">
        <v>0.21113065066721837</v>
      </c>
      <c r="D102" s="59">
        <v>0.40813200068133421</v>
      </c>
      <c r="E102" s="60">
        <v>9667</v>
      </c>
      <c r="F102" s="61">
        <v>0</v>
      </c>
      <c r="G102" s="41"/>
      <c r="H102" s="57" t="s">
        <v>160</v>
      </c>
      <c r="I102" s="71">
        <v>5.911313936574239E-2</v>
      </c>
      <c r="J102" s="67"/>
      <c r="K102" s="46">
        <f t="shared" si="4"/>
        <v>0.1142584842909231</v>
      </c>
      <c r="L102" s="46">
        <f t="shared" si="3"/>
        <v>-3.0579801526065306E-2</v>
      </c>
    </row>
    <row r="103" spans="2:12" x14ac:dyDescent="0.25">
      <c r="B103" s="57" t="s">
        <v>161</v>
      </c>
      <c r="C103" s="58">
        <v>0.36329781731664423</v>
      </c>
      <c r="D103" s="59">
        <v>0.48097447310712688</v>
      </c>
      <c r="E103" s="60">
        <v>9667</v>
      </c>
      <c r="F103" s="61">
        <v>0</v>
      </c>
      <c r="G103" s="41"/>
      <c r="H103" s="57" t="s">
        <v>161</v>
      </c>
      <c r="I103" s="71">
        <v>-5.6062756470040526E-2</v>
      </c>
      <c r="J103" s="67"/>
      <c r="K103" s="46">
        <f t="shared" si="4"/>
        <v>-7.4214498705360316E-2</v>
      </c>
      <c r="L103" s="46">
        <f t="shared" si="3"/>
        <v>4.2346274484683248E-2</v>
      </c>
    </row>
    <row r="104" spans="2:12" x14ac:dyDescent="0.25">
      <c r="B104" s="57" t="s">
        <v>162</v>
      </c>
      <c r="C104" s="58">
        <v>6.8583841936484952E-2</v>
      </c>
      <c r="D104" s="59">
        <v>0.25275819928053056</v>
      </c>
      <c r="E104" s="60">
        <v>9667</v>
      </c>
      <c r="F104" s="61">
        <v>0</v>
      </c>
      <c r="G104" s="41"/>
      <c r="H104" s="57" t="s">
        <v>162</v>
      </c>
      <c r="I104" s="71">
        <v>-2.3370245477729791E-2</v>
      </c>
      <c r="J104" s="67"/>
      <c r="K104" s="46">
        <f t="shared" si="4"/>
        <v>-8.6119557418230977E-2</v>
      </c>
      <c r="L104" s="46">
        <f t="shared" si="3"/>
        <v>6.341322364314431E-3</v>
      </c>
    </row>
    <row r="105" spans="2:12" x14ac:dyDescent="0.25">
      <c r="B105" s="57" t="s">
        <v>163</v>
      </c>
      <c r="C105" s="58">
        <v>1.862004758456605E-3</v>
      </c>
      <c r="D105" s="59">
        <v>4.3112990762840621E-2</v>
      </c>
      <c r="E105" s="60">
        <v>9667</v>
      </c>
      <c r="F105" s="61">
        <v>0</v>
      </c>
      <c r="G105" s="41"/>
      <c r="H105" s="57" t="s">
        <v>163</v>
      </c>
      <c r="I105" s="71">
        <v>-4.2693181184198913E-3</v>
      </c>
      <c r="J105" s="67"/>
      <c r="K105" s="46">
        <f t="shared" si="4"/>
        <v>-9.8841869987849024E-2</v>
      </c>
      <c r="L105" s="46">
        <f t="shared" si="3"/>
        <v>1.8438736239830889E-4</v>
      </c>
    </row>
    <row r="106" spans="2:12" x14ac:dyDescent="0.25">
      <c r="B106" s="57" t="s">
        <v>164</v>
      </c>
      <c r="C106" s="58">
        <v>5.7929036929761039E-3</v>
      </c>
      <c r="D106" s="59">
        <v>7.5894280385818386E-2</v>
      </c>
      <c r="E106" s="60">
        <v>9667</v>
      </c>
      <c r="F106" s="61">
        <v>0</v>
      </c>
      <c r="G106" s="41"/>
      <c r="H106" s="57" t="s">
        <v>164</v>
      </c>
      <c r="I106" s="71">
        <v>-4.2483273011635269E-3</v>
      </c>
      <c r="J106" s="67"/>
      <c r="K106" s="46">
        <f t="shared" si="4"/>
        <v>-5.5652641131582421E-2</v>
      </c>
      <c r="L106" s="46">
        <f t="shared" si="3"/>
        <v>3.2426884854527263E-4</v>
      </c>
    </row>
    <row r="107" spans="2:12" x14ac:dyDescent="0.25">
      <c r="B107" s="57" t="s">
        <v>165</v>
      </c>
      <c r="C107" s="58">
        <v>3.1033412640943414E-4</v>
      </c>
      <c r="D107" s="59">
        <v>1.7614480262567803E-2</v>
      </c>
      <c r="E107" s="60">
        <v>9667</v>
      </c>
      <c r="F107" s="61">
        <v>0</v>
      </c>
      <c r="G107" s="41"/>
      <c r="H107" s="57" t="s">
        <v>165</v>
      </c>
      <c r="I107" s="71">
        <v>-4.6874860935823179E-4</v>
      </c>
      <c r="J107" s="67"/>
      <c r="K107" s="46">
        <f t="shared" si="4"/>
        <v>-2.6603290797280042E-2</v>
      </c>
      <c r="L107" s="46">
        <f t="shared" si="3"/>
        <v>8.2584718948510061E-6</v>
      </c>
    </row>
    <row r="108" spans="2:12" x14ac:dyDescent="0.25">
      <c r="B108" s="57" t="s">
        <v>166</v>
      </c>
      <c r="C108" s="58">
        <v>0.10489293472638875</v>
      </c>
      <c r="D108" s="59">
        <v>0.306431265443812</v>
      </c>
      <c r="E108" s="60">
        <v>9667</v>
      </c>
      <c r="F108" s="61">
        <v>0</v>
      </c>
      <c r="G108" s="41"/>
      <c r="H108" s="57" t="s">
        <v>166</v>
      </c>
      <c r="I108" s="71">
        <v>6.6292843712174657E-2</v>
      </c>
      <c r="J108" s="67"/>
      <c r="K108" s="46">
        <f t="shared" si="4"/>
        <v>0.19364601290897784</v>
      </c>
      <c r="L108" s="46">
        <f t="shared" si="3"/>
        <v>-2.2692367628533865E-2</v>
      </c>
    </row>
    <row r="109" spans="2:12" x14ac:dyDescent="0.25">
      <c r="B109" s="57" t="s">
        <v>167</v>
      </c>
      <c r="C109" s="58">
        <v>0.45132926450812039</v>
      </c>
      <c r="D109" s="59">
        <v>0.49765126171847174</v>
      </c>
      <c r="E109" s="60">
        <v>9667</v>
      </c>
      <c r="F109" s="61">
        <v>0</v>
      </c>
      <c r="G109" s="41"/>
      <c r="H109" s="57" t="s">
        <v>167</v>
      </c>
      <c r="I109" s="71">
        <v>2.5584425915275884E-2</v>
      </c>
      <c r="J109" s="67"/>
      <c r="K109" s="46">
        <f t="shared" si="4"/>
        <v>2.8207354956959987E-2</v>
      </c>
      <c r="L109" s="46">
        <f t="shared" si="3"/>
        <v>-2.3202995791330391E-2</v>
      </c>
    </row>
    <row r="110" spans="2:12" x14ac:dyDescent="0.25">
      <c r="B110" s="57" t="s">
        <v>168</v>
      </c>
      <c r="C110" s="58">
        <v>3.9308989345194986E-3</v>
      </c>
      <c r="D110" s="59">
        <v>6.2576769190012968E-2</v>
      </c>
      <c r="E110" s="60">
        <v>9667</v>
      </c>
      <c r="F110" s="61">
        <v>0</v>
      </c>
      <c r="G110" s="41"/>
      <c r="H110" s="57" t="s">
        <v>168</v>
      </c>
      <c r="I110" s="71">
        <v>5.4364850668229513E-3</v>
      </c>
      <c r="J110" s="67"/>
      <c r="K110" s="46">
        <f t="shared" si="4"/>
        <v>8.6535544476950707E-2</v>
      </c>
      <c r="L110" s="46">
        <f t="shared" si="3"/>
        <v>-3.4150490083332912E-4</v>
      </c>
    </row>
    <row r="111" spans="2:12" x14ac:dyDescent="0.25">
      <c r="B111" s="57" t="s">
        <v>169</v>
      </c>
      <c r="C111" s="58">
        <v>9.7238026274956042E-3</v>
      </c>
      <c r="D111" s="59">
        <v>9.813381928775064E-2</v>
      </c>
      <c r="E111" s="60">
        <v>9667</v>
      </c>
      <c r="F111" s="61">
        <v>0</v>
      </c>
      <c r="G111" s="41"/>
      <c r="H111" s="57" t="s">
        <v>169</v>
      </c>
      <c r="I111" s="71">
        <v>-5.8297156811285555E-3</v>
      </c>
      <c r="J111" s="67"/>
      <c r="K111" s="46">
        <f t="shared" si="4"/>
        <v>-5.8828125903701095E-2</v>
      </c>
      <c r="L111" s="46">
        <f t="shared" si="3"/>
        <v>5.7765004021183568E-4</v>
      </c>
    </row>
    <row r="112" spans="2:12" x14ac:dyDescent="0.25">
      <c r="B112" s="57" t="s">
        <v>170</v>
      </c>
      <c r="C112" s="58">
        <v>5.2549912071997516E-2</v>
      </c>
      <c r="D112" s="59">
        <v>0.22314472813520622</v>
      </c>
      <c r="E112" s="60">
        <v>9667</v>
      </c>
      <c r="F112" s="61">
        <v>0</v>
      </c>
      <c r="G112" s="41"/>
      <c r="H112" s="57" t="s">
        <v>170</v>
      </c>
      <c r="I112" s="71">
        <v>-2.0544094030797089E-2</v>
      </c>
      <c r="J112" s="67"/>
      <c r="K112" s="46">
        <f t="shared" si="4"/>
        <v>-8.7228158417823165E-2</v>
      </c>
      <c r="L112" s="46">
        <f t="shared" si="3"/>
        <v>4.8380723306315288E-3</v>
      </c>
    </row>
    <row r="113" spans="2:12" x14ac:dyDescent="0.25">
      <c r="B113" s="57" t="s">
        <v>171</v>
      </c>
      <c r="C113" s="58">
        <v>0.11099617254577428</v>
      </c>
      <c r="D113" s="59">
        <v>0.31414364675155643</v>
      </c>
      <c r="E113" s="60">
        <v>9667</v>
      </c>
      <c r="F113" s="61">
        <v>0</v>
      </c>
      <c r="G113" s="41"/>
      <c r="H113" s="57" t="s">
        <v>171</v>
      </c>
      <c r="I113" s="71">
        <v>-1.9810484315384198E-2</v>
      </c>
      <c r="J113" s="67"/>
      <c r="K113" s="46">
        <f t="shared" si="4"/>
        <v>-5.6062239558919869E-2</v>
      </c>
      <c r="L113" s="46">
        <f t="shared" si="3"/>
        <v>6.9996256745079154E-3</v>
      </c>
    </row>
    <row r="114" spans="2:12" x14ac:dyDescent="0.25">
      <c r="B114" s="57" t="s">
        <v>172</v>
      </c>
      <c r="C114" s="58">
        <v>4.830867901106857E-2</v>
      </c>
      <c r="D114" s="59">
        <v>0.21442879214477559</v>
      </c>
      <c r="E114" s="60">
        <v>9667</v>
      </c>
      <c r="F114" s="61">
        <v>0</v>
      </c>
      <c r="G114" s="41"/>
      <c r="H114" s="57" t="s">
        <v>172</v>
      </c>
      <c r="I114" s="71">
        <v>-1.9997700279605513E-2</v>
      </c>
      <c r="J114" s="67"/>
      <c r="K114" s="46">
        <f t="shared" si="4"/>
        <v>-8.8755048263243166E-2</v>
      </c>
      <c r="L114" s="46">
        <f t="shared" si="3"/>
        <v>4.505283428145059E-3</v>
      </c>
    </row>
    <row r="115" spans="2:12" x14ac:dyDescent="0.25">
      <c r="B115" s="57" t="s">
        <v>173</v>
      </c>
      <c r="C115" s="58">
        <v>4.4170890658942794E-2</v>
      </c>
      <c r="D115" s="59">
        <v>0.20548525724847941</v>
      </c>
      <c r="E115" s="60">
        <v>9667</v>
      </c>
      <c r="F115" s="61">
        <v>0</v>
      </c>
      <c r="G115" s="41"/>
      <c r="H115" s="57" t="s">
        <v>173</v>
      </c>
      <c r="I115" s="71">
        <v>-8.1088717318385101E-3</v>
      </c>
      <c r="J115" s="67"/>
      <c r="K115" s="46">
        <f t="shared" si="4"/>
        <v>-3.7718986505351521E-2</v>
      </c>
      <c r="L115" s="46">
        <f t="shared" si="3"/>
        <v>1.7430743763836684E-3</v>
      </c>
    </row>
    <row r="116" spans="2:12" x14ac:dyDescent="0.25">
      <c r="B116" s="57" t="s">
        <v>174</v>
      </c>
      <c r="C116" s="58">
        <v>3.8998655218785566E-2</v>
      </c>
      <c r="D116" s="59">
        <v>0.19360174944193115</v>
      </c>
      <c r="E116" s="60">
        <v>9667</v>
      </c>
      <c r="F116" s="61">
        <v>0</v>
      </c>
      <c r="G116" s="41"/>
      <c r="H116" s="57" t="s">
        <v>174</v>
      </c>
      <c r="I116" s="71">
        <v>-9.890227943483574E-3</v>
      </c>
      <c r="J116" s="67"/>
      <c r="K116" s="46">
        <f t="shared" si="4"/>
        <v>-4.9093163575627929E-2</v>
      </c>
      <c r="L116" s="46">
        <f t="shared" si="3"/>
        <v>1.9922629352004018E-3</v>
      </c>
    </row>
    <row r="117" spans="2:12" x14ac:dyDescent="0.25">
      <c r="B117" s="57" t="s">
        <v>175</v>
      </c>
      <c r="C117" s="58">
        <v>3.9308989345194995E-3</v>
      </c>
      <c r="D117" s="59">
        <v>6.2576769190013176E-2</v>
      </c>
      <c r="E117" s="60">
        <v>9667</v>
      </c>
      <c r="F117" s="61">
        <v>0</v>
      </c>
      <c r="G117" s="41"/>
      <c r="H117" s="57" t="s">
        <v>175</v>
      </c>
      <c r="I117" s="71">
        <v>-5.7737809119878768E-3</v>
      </c>
      <c r="J117" s="67"/>
      <c r="K117" s="46">
        <f t="shared" si="4"/>
        <v>-9.1904469297379915E-2</v>
      </c>
      <c r="L117" s="46">
        <f t="shared" si="3"/>
        <v>3.6269288953166856E-4</v>
      </c>
    </row>
    <row r="118" spans="2:12" x14ac:dyDescent="0.25">
      <c r="B118" s="57" t="s">
        <v>176</v>
      </c>
      <c r="C118" s="58">
        <v>0.43684700527568027</v>
      </c>
      <c r="D118" s="59">
        <v>0.4960213206090538</v>
      </c>
      <c r="E118" s="60">
        <v>9667</v>
      </c>
      <c r="F118" s="61">
        <v>0</v>
      </c>
      <c r="G118" s="41"/>
      <c r="H118" s="57" t="s">
        <v>176</v>
      </c>
      <c r="I118" s="71">
        <v>-5.3651487923135118E-3</v>
      </c>
      <c r="J118" s="67"/>
      <c r="K118" s="46">
        <f t="shared" si="4"/>
        <v>-6.0912696370047361E-3</v>
      </c>
      <c r="L118" s="46">
        <f t="shared" si="3"/>
        <v>4.7250976629447132E-3</v>
      </c>
    </row>
    <row r="119" spans="2:12" x14ac:dyDescent="0.25">
      <c r="B119" s="57" t="s">
        <v>177</v>
      </c>
      <c r="C119" s="58">
        <v>8.5548774180200682E-2</v>
      </c>
      <c r="D119" s="59">
        <v>0.27971105582728772</v>
      </c>
      <c r="E119" s="60">
        <v>9667</v>
      </c>
      <c r="F119" s="61">
        <v>0</v>
      </c>
      <c r="G119" s="41"/>
      <c r="H119" s="57" t="s">
        <v>177</v>
      </c>
      <c r="I119" s="71">
        <v>-1.2937952914893984E-2</v>
      </c>
      <c r="J119" s="67"/>
      <c r="K119" s="46">
        <f t="shared" si="4"/>
        <v>-4.2297673460318916E-2</v>
      </c>
      <c r="L119" s="46">
        <f t="shared" si="3"/>
        <v>3.9570334786972559E-3</v>
      </c>
    </row>
    <row r="120" spans="2:12" x14ac:dyDescent="0.25">
      <c r="B120" s="57" t="s">
        <v>178</v>
      </c>
      <c r="C120" s="58">
        <v>4.0343436433226444E-3</v>
      </c>
      <c r="D120" s="59">
        <v>6.3391508938789157E-2</v>
      </c>
      <c r="E120" s="60">
        <v>9667</v>
      </c>
      <c r="F120" s="61">
        <v>0</v>
      </c>
      <c r="G120" s="41"/>
      <c r="H120" s="57" t="s">
        <v>178</v>
      </c>
      <c r="I120" s="71">
        <v>4.4590937255363826E-3</v>
      </c>
      <c r="J120" s="67"/>
      <c r="K120" s="46">
        <f t="shared" si="4"/>
        <v>7.0058345091581833E-2</v>
      </c>
      <c r="L120" s="46">
        <f t="shared" si="3"/>
        <v>-2.8378432266012581E-4</v>
      </c>
    </row>
    <row r="121" spans="2:12" x14ac:dyDescent="0.25">
      <c r="B121" s="57" t="s">
        <v>179</v>
      </c>
      <c r="C121" s="58">
        <v>9.3100237922830252E-4</v>
      </c>
      <c r="D121" s="59">
        <v>3.049970231592557E-2</v>
      </c>
      <c r="E121" s="60">
        <v>9667</v>
      </c>
      <c r="F121" s="61">
        <v>0</v>
      </c>
      <c r="G121" s="41"/>
      <c r="H121" s="57" t="s">
        <v>179</v>
      </c>
      <c r="I121" s="71">
        <v>4.946766456683906E-3</v>
      </c>
      <c r="J121" s="67"/>
      <c r="K121" s="46">
        <f t="shared" si="4"/>
        <v>0.16203964727756287</v>
      </c>
      <c r="L121" s="46">
        <f t="shared" si="3"/>
        <v>-1.5099987839077095E-4</v>
      </c>
    </row>
    <row r="122" spans="2:12" x14ac:dyDescent="0.25">
      <c r="B122" s="57" t="s">
        <v>180</v>
      </c>
      <c r="C122" s="58">
        <v>0.16354608461777181</v>
      </c>
      <c r="D122" s="59">
        <v>0.36988229938207423</v>
      </c>
      <c r="E122" s="60">
        <v>9667</v>
      </c>
      <c r="F122" s="61">
        <v>0</v>
      </c>
      <c r="G122" s="41"/>
      <c r="H122" s="57" t="s">
        <v>180</v>
      </c>
      <c r="I122" s="71">
        <v>6.8894177993475372E-2</v>
      </c>
      <c r="J122" s="67"/>
      <c r="K122" s="46">
        <f t="shared" si="4"/>
        <v>0.15579768219769916</v>
      </c>
      <c r="L122" s="46">
        <f t="shared" si="3"/>
        <v>-3.0462049907811328E-2</v>
      </c>
    </row>
    <row r="123" spans="2:12" x14ac:dyDescent="0.25">
      <c r="B123" s="57" t="s">
        <v>181</v>
      </c>
      <c r="C123" s="58">
        <v>4.1377883521257885E-4</v>
      </c>
      <c r="D123" s="59">
        <v>2.0338397484426979E-2</v>
      </c>
      <c r="E123" s="60">
        <v>9667</v>
      </c>
      <c r="F123" s="61">
        <v>0</v>
      </c>
      <c r="G123" s="41"/>
      <c r="H123" s="57" t="s">
        <v>181</v>
      </c>
      <c r="I123" s="71">
        <v>-1.2794158318702154E-3</v>
      </c>
      <c r="J123" s="67"/>
      <c r="K123" s="46">
        <f t="shared" si="4"/>
        <v>-6.2880393485120409E-2</v>
      </c>
      <c r="L123" s="46">
        <f t="shared" si="3"/>
        <v>2.6029346366602671E-5</v>
      </c>
    </row>
    <row r="124" spans="2:12" x14ac:dyDescent="0.25">
      <c r="B124" s="57" t="s">
        <v>182</v>
      </c>
      <c r="C124" s="58">
        <v>3.2274749146581148E-2</v>
      </c>
      <c r="D124" s="59">
        <v>0.17673800085502617</v>
      </c>
      <c r="E124" s="60">
        <v>9667</v>
      </c>
      <c r="F124" s="61">
        <v>0</v>
      </c>
      <c r="G124" s="41"/>
      <c r="H124" s="57" t="s">
        <v>182</v>
      </c>
      <c r="I124" s="71">
        <v>-1.3448028459160747E-2</v>
      </c>
      <c r="J124" s="67"/>
      <c r="K124" s="46">
        <f t="shared" ref="K124:K139" si="5">((1-C124)/D124)*I124</f>
        <v>-7.3634400361925062E-2</v>
      </c>
      <c r="L124" s="46">
        <f t="shared" ref="L124:L139" si="6">((0-C124)/D124)*I124</f>
        <v>2.4557918666938123E-3</v>
      </c>
    </row>
    <row r="125" spans="2:12" ht="15" customHeight="1" x14ac:dyDescent="0.25">
      <c r="B125" s="57" t="s">
        <v>183</v>
      </c>
      <c r="C125" s="58">
        <v>5.0274128478328337E-2</v>
      </c>
      <c r="D125" s="59">
        <v>0.21852134937432477</v>
      </c>
      <c r="E125" s="60">
        <v>9667</v>
      </c>
      <c r="F125" s="61">
        <v>0</v>
      </c>
      <c r="G125" s="41"/>
      <c r="H125" s="57" t="s">
        <v>183</v>
      </c>
      <c r="I125" s="71">
        <v>-1.9120148797033696E-2</v>
      </c>
      <c r="J125" s="67"/>
      <c r="K125" s="46">
        <f t="shared" si="5"/>
        <v>-8.309897422782643E-2</v>
      </c>
      <c r="L125" s="46">
        <f t="shared" si="6"/>
        <v>4.3988782784798652E-3</v>
      </c>
    </row>
    <row r="126" spans="2:12" x14ac:dyDescent="0.25">
      <c r="B126" s="57" t="s">
        <v>184</v>
      </c>
      <c r="C126" s="58">
        <v>9.1962346125995659E-2</v>
      </c>
      <c r="D126" s="59">
        <v>0.28898773692549246</v>
      </c>
      <c r="E126" s="60">
        <v>9667</v>
      </c>
      <c r="F126" s="61">
        <v>0</v>
      </c>
      <c r="H126" s="57" t="s">
        <v>184</v>
      </c>
      <c r="I126" s="71">
        <v>-1.7512837906836033E-2</v>
      </c>
      <c r="J126" s="67"/>
      <c r="K126" s="46">
        <f t="shared" si="5"/>
        <v>-5.5027650705120043E-2</v>
      </c>
      <c r="L126" s="46">
        <f t="shared" si="6"/>
        <v>5.5729757891150285E-3</v>
      </c>
    </row>
    <row r="127" spans="2:12" x14ac:dyDescent="0.25">
      <c r="B127" s="57" t="s">
        <v>185</v>
      </c>
      <c r="C127" s="58">
        <v>4.4895003620564804E-2</v>
      </c>
      <c r="D127" s="59">
        <v>0.20708423015957242</v>
      </c>
      <c r="E127" s="60">
        <v>9667</v>
      </c>
      <c r="F127" s="61">
        <v>0</v>
      </c>
      <c r="H127" s="57" t="s">
        <v>185</v>
      </c>
      <c r="I127" s="71">
        <v>-7.981568578817674E-3</v>
      </c>
      <c r="J127" s="67"/>
      <c r="K127" s="46">
        <f t="shared" si="5"/>
        <v>-3.6812247956783811E-2</v>
      </c>
      <c r="L127" s="46">
        <f t="shared" si="6"/>
        <v>1.7303710184386628E-3</v>
      </c>
    </row>
    <row r="128" spans="2:12" x14ac:dyDescent="0.25">
      <c r="B128" s="57" t="s">
        <v>186</v>
      </c>
      <c r="C128" s="58">
        <v>3.4550532740250335E-2</v>
      </c>
      <c r="D128" s="59">
        <v>0.18264786987090334</v>
      </c>
      <c r="E128" s="60">
        <v>9667</v>
      </c>
      <c r="F128" s="61">
        <v>0</v>
      </c>
      <c r="H128" s="57" t="s">
        <v>186</v>
      </c>
      <c r="I128" s="71">
        <v>-7.9297541055687194E-3</v>
      </c>
      <c r="J128" s="67"/>
      <c r="K128" s="46">
        <f t="shared" si="5"/>
        <v>-4.1915500477138247E-2</v>
      </c>
      <c r="L128" s="46">
        <f t="shared" si="6"/>
        <v>1.5000296967067582E-3</v>
      </c>
    </row>
    <row r="129" spans="2:13" x14ac:dyDescent="0.25">
      <c r="B129" s="57" t="s">
        <v>187</v>
      </c>
      <c r="C129" s="58">
        <v>8.8341781317885587E-2</v>
      </c>
      <c r="D129" s="59">
        <v>0.28380599541368068</v>
      </c>
      <c r="E129" s="60">
        <v>9667</v>
      </c>
      <c r="F129" s="61">
        <v>0</v>
      </c>
      <c r="H129" s="57" t="s">
        <v>187</v>
      </c>
      <c r="I129" s="71">
        <v>-2.3251640805484194E-2</v>
      </c>
      <c r="J129" s="67"/>
      <c r="K129" s="46">
        <f t="shared" si="5"/>
        <v>-7.4690280616750732E-2</v>
      </c>
      <c r="L129" s="46">
        <f t="shared" si="6"/>
        <v>7.2376602345064264E-3</v>
      </c>
    </row>
    <row r="130" spans="2:13" x14ac:dyDescent="0.3">
      <c r="B130" s="57" t="s">
        <v>188</v>
      </c>
      <c r="C130" s="58">
        <v>2.0068273507810076E-2</v>
      </c>
      <c r="D130" s="59">
        <v>0.14024112240184117</v>
      </c>
      <c r="E130" s="60">
        <v>9667</v>
      </c>
      <c r="F130" s="61">
        <v>0</v>
      </c>
      <c r="H130" s="57" t="s">
        <v>188</v>
      </c>
      <c r="I130" s="71">
        <v>-1.3670701077743909E-2</v>
      </c>
      <c r="J130" s="48"/>
      <c r="K130" s="46">
        <f t="shared" si="5"/>
        <v>-9.5523720004799084E-2</v>
      </c>
      <c r="L130" s="46">
        <f t="shared" si="6"/>
        <v>1.956254795833529E-3</v>
      </c>
    </row>
    <row r="131" spans="2:13" x14ac:dyDescent="0.3">
      <c r="B131" s="57" t="s">
        <v>189</v>
      </c>
      <c r="C131" s="58">
        <v>0.20192407158373848</v>
      </c>
      <c r="D131" s="59">
        <v>0.40145661386365222</v>
      </c>
      <c r="E131" s="60">
        <v>9667</v>
      </c>
      <c r="F131" s="61">
        <v>0</v>
      </c>
      <c r="H131" s="57" t="s">
        <v>189</v>
      </c>
      <c r="I131" s="71">
        <v>5.1588352600571666E-2</v>
      </c>
      <c r="J131" s="48"/>
      <c r="K131" s="46">
        <f t="shared" si="5"/>
        <v>0.10255509804890113</v>
      </c>
      <c r="L131" s="46">
        <f t="shared" si="6"/>
        <v>-2.5947835565969538E-2</v>
      </c>
    </row>
    <row r="132" spans="2:13" x14ac:dyDescent="0.3">
      <c r="B132" s="57" t="s">
        <v>190</v>
      </c>
      <c r="C132" s="58">
        <v>1.2206475638771079E-2</v>
      </c>
      <c r="D132" s="59">
        <v>0.10981222610688232</v>
      </c>
      <c r="E132" s="60">
        <v>9667</v>
      </c>
      <c r="F132" s="61">
        <v>0</v>
      </c>
      <c r="H132" s="57" t="s">
        <v>190</v>
      </c>
      <c r="I132" s="71">
        <v>3.0725272501067801E-3</v>
      </c>
      <c r="J132" s="48"/>
      <c r="K132" s="46">
        <f t="shared" si="5"/>
        <v>2.7638293372951449E-2</v>
      </c>
      <c r="L132" s="46">
        <f t="shared" si="6"/>
        <v>-3.4153509456574208E-4</v>
      </c>
    </row>
    <row r="133" spans="2:13" x14ac:dyDescent="0.3">
      <c r="B133" s="57" t="s">
        <v>191</v>
      </c>
      <c r="C133" s="58">
        <v>5.6170476880107581E-2</v>
      </c>
      <c r="D133" s="59">
        <v>0.2302625439198327</v>
      </c>
      <c r="E133" s="60">
        <v>9667</v>
      </c>
      <c r="F133" s="61">
        <v>0</v>
      </c>
      <c r="H133" s="57" t="s">
        <v>191</v>
      </c>
      <c r="I133" s="71">
        <v>4.7894264669610742E-3</v>
      </c>
      <c r="J133" s="48"/>
      <c r="K133" s="46">
        <f t="shared" si="5"/>
        <v>1.9631512886887359E-2</v>
      </c>
      <c r="L133" s="46">
        <f t="shared" si="6"/>
        <v>-1.1683375161749053E-3</v>
      </c>
    </row>
    <row r="134" spans="2:13" x14ac:dyDescent="0.3">
      <c r="B134" s="57" t="s">
        <v>192</v>
      </c>
      <c r="C134" s="58">
        <v>9.6410468604530883E-2</v>
      </c>
      <c r="D134" s="59">
        <v>0.29516860049266447</v>
      </c>
      <c r="E134" s="60">
        <v>9667</v>
      </c>
      <c r="F134" s="61">
        <v>0</v>
      </c>
      <c r="H134" s="57" t="s">
        <v>192</v>
      </c>
      <c r="I134" s="71">
        <v>4.3704770516390865E-2</v>
      </c>
      <c r="J134" s="48"/>
      <c r="K134" s="46">
        <f t="shared" si="5"/>
        <v>0.13379191772003396</v>
      </c>
      <c r="L134" s="46">
        <f t="shared" si="6"/>
        <v>-1.4275222360053994E-2</v>
      </c>
    </row>
    <row r="135" spans="2:13" x14ac:dyDescent="0.3">
      <c r="B135" s="57" t="s">
        <v>193</v>
      </c>
      <c r="C135" s="58">
        <v>0.26885279817937313</v>
      </c>
      <c r="D135" s="59">
        <v>0.44338618316434425</v>
      </c>
      <c r="E135" s="60">
        <v>9667</v>
      </c>
      <c r="F135" s="61">
        <v>0</v>
      </c>
      <c r="H135" s="57" t="s">
        <v>193</v>
      </c>
      <c r="I135" s="71">
        <v>-2.6253446516979678E-2</v>
      </c>
      <c r="J135" s="48"/>
      <c r="K135" s="46">
        <f t="shared" si="5"/>
        <v>-4.3292133782893184E-2</v>
      </c>
      <c r="L135" s="46">
        <f t="shared" si="6"/>
        <v>1.5919108050613948E-2</v>
      </c>
    </row>
    <row r="136" spans="2:13" x14ac:dyDescent="0.3">
      <c r="B136" s="57" t="s">
        <v>194</v>
      </c>
      <c r="C136" s="58">
        <v>1.0344470880314473E-3</v>
      </c>
      <c r="D136" s="59">
        <v>3.2147844650863712E-2</v>
      </c>
      <c r="E136" s="60">
        <v>9667</v>
      </c>
      <c r="F136" s="61">
        <v>0</v>
      </c>
      <c r="H136" s="57" t="s">
        <v>194</v>
      </c>
      <c r="I136" s="71">
        <v>-2.7532096491630948E-3</v>
      </c>
      <c r="J136" s="48"/>
      <c r="K136" s="46">
        <f t="shared" si="5"/>
        <v>-8.5553530239075734E-2</v>
      </c>
      <c r="L136" s="46">
        <f t="shared" si="6"/>
        <v>8.8592244215673354E-5</v>
      </c>
    </row>
    <row r="137" spans="2:13" x14ac:dyDescent="0.3">
      <c r="B137" s="57" t="s">
        <v>195</v>
      </c>
      <c r="C137" s="58">
        <v>1.0344470880314471E-3</v>
      </c>
      <c r="D137" s="59">
        <v>3.2147844650866106E-2</v>
      </c>
      <c r="E137" s="60">
        <v>9667</v>
      </c>
      <c r="F137" s="61">
        <v>0</v>
      </c>
      <c r="H137" s="57" t="s">
        <v>195</v>
      </c>
      <c r="I137" s="71">
        <v>-2.7612953228007405E-3</v>
      </c>
      <c r="J137" s="48"/>
      <c r="K137" s="46">
        <f t="shared" si="5"/>
        <v>-8.5804785323937982E-2</v>
      </c>
      <c r="L137" s="46">
        <f t="shared" si="6"/>
        <v>8.8852423448211644E-5</v>
      </c>
    </row>
    <row r="138" spans="2:13" x14ac:dyDescent="0.3">
      <c r="B138" s="57" t="s">
        <v>196</v>
      </c>
      <c r="C138" s="58">
        <v>0.39298644874314675</v>
      </c>
      <c r="D138" s="59">
        <v>0.48843912511084742</v>
      </c>
      <c r="E138" s="60">
        <v>9667</v>
      </c>
      <c r="F138" s="61">
        <v>0</v>
      </c>
      <c r="H138" s="57" t="s">
        <v>196</v>
      </c>
      <c r="I138" s="71">
        <v>-1.1295664734221365E-2</v>
      </c>
      <c r="J138" s="48"/>
      <c r="K138" s="46">
        <f t="shared" si="5"/>
        <v>-1.403782213918767E-2</v>
      </c>
      <c r="L138" s="46">
        <f t="shared" si="6"/>
        <v>9.0882219336697254E-3</v>
      </c>
    </row>
    <row r="139" spans="2:13" x14ac:dyDescent="0.3">
      <c r="B139" s="57" t="s">
        <v>51</v>
      </c>
      <c r="C139" s="58">
        <v>0.53605048101789587</v>
      </c>
      <c r="D139" s="59">
        <v>0.49872446522761049</v>
      </c>
      <c r="E139" s="60">
        <v>9667</v>
      </c>
      <c r="F139" s="61">
        <v>0</v>
      </c>
      <c r="H139" s="57" t="s">
        <v>51</v>
      </c>
      <c r="I139" s="71">
        <v>-3.8967184894586573E-2</v>
      </c>
      <c r="J139" s="48"/>
      <c r="K139" s="46">
        <f t="shared" si="5"/>
        <v>-3.6250089876138827E-2</v>
      </c>
      <c r="L139" s="46">
        <f t="shared" si="6"/>
        <v>4.188360440092561E-2</v>
      </c>
    </row>
    <row r="140" spans="2:13" ht="15" thickBot="1" x14ac:dyDescent="0.35">
      <c r="B140" s="62" t="s">
        <v>52</v>
      </c>
      <c r="C140" s="63">
        <v>2.5671873383676429</v>
      </c>
      <c r="D140" s="64">
        <v>1.6486020331608153</v>
      </c>
      <c r="E140" s="65">
        <v>9667</v>
      </c>
      <c r="F140" s="66">
        <v>0</v>
      </c>
      <c r="H140" s="62" t="s">
        <v>52</v>
      </c>
      <c r="I140" s="72">
        <v>-2.1936179928381268E-2</v>
      </c>
      <c r="J140" s="48"/>
      <c r="M140" s="2" t="str">
        <f>"((memsleep-"&amp;C140&amp;")/"&amp;D140&amp;")*("&amp;I140&amp;")"</f>
        <v>((memsleep-2.56718733836764)/1.64860203316082)*(-0.0219361799283813)</v>
      </c>
    </row>
    <row r="141" spans="2:13" ht="24" customHeight="1" thickTop="1" x14ac:dyDescent="0.3">
      <c r="B141" s="123" t="s">
        <v>46</v>
      </c>
      <c r="C141" s="123"/>
      <c r="D141" s="123"/>
      <c r="E141" s="123"/>
      <c r="F141" s="123"/>
      <c r="H141" s="123" t="s">
        <v>7</v>
      </c>
      <c r="I141" s="123"/>
      <c r="J141" s="48"/>
    </row>
  </sheetData>
  <mergeCells count="7">
    <mergeCell ref="B141:F141"/>
    <mergeCell ref="H4:I4"/>
    <mergeCell ref="H5:H6"/>
    <mergeCell ref="H141:I141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4"/>
  <sheetViews>
    <sheetView zoomScaleNormal="100" workbookViewId="0"/>
  </sheetViews>
  <sheetFormatPr defaultColWidth="9.109375" defaultRowHeight="14.4" x14ac:dyDescent="0.3"/>
  <cols>
    <col min="1" max="1" width="9.109375" style="2"/>
    <col min="2" max="2" width="60.6640625" style="2" customWidth="1"/>
    <col min="3" max="3" width="9.109375" style="2"/>
    <col min="4" max="4" width="12.6640625" style="2" customWidth="1"/>
    <col min="5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3</v>
      </c>
      <c r="B1" s="2" t="s">
        <v>78</v>
      </c>
    </row>
    <row r="4" spans="1:12" ht="15" thickBot="1" x14ac:dyDescent="0.3">
      <c r="H4" s="129" t="s">
        <v>6</v>
      </c>
      <c r="I4" s="129"/>
      <c r="J4" s="92"/>
    </row>
    <row r="5" spans="1:12" ht="15.6" thickTop="1" thickBot="1" x14ac:dyDescent="0.3">
      <c r="B5" s="129" t="s">
        <v>0</v>
      </c>
      <c r="C5" s="129"/>
      <c r="D5" s="129"/>
      <c r="E5" s="129"/>
      <c r="F5" s="129"/>
      <c r="G5" s="4"/>
      <c r="H5" s="132" t="s">
        <v>45</v>
      </c>
      <c r="I5" s="93" t="s">
        <v>4</v>
      </c>
      <c r="J5" s="91"/>
      <c r="K5" s="127" t="s">
        <v>8</v>
      </c>
      <c r="L5" s="127"/>
    </row>
    <row r="6" spans="1:12" ht="15.6" thickTop="1" thickBot="1" x14ac:dyDescent="0.25">
      <c r="B6" s="130" t="s">
        <v>45</v>
      </c>
      <c r="C6" s="73" t="s">
        <v>1</v>
      </c>
      <c r="D6" s="74" t="s">
        <v>197</v>
      </c>
      <c r="E6" s="74" t="s">
        <v>198</v>
      </c>
      <c r="F6" s="75" t="s">
        <v>2</v>
      </c>
      <c r="G6" s="42"/>
      <c r="H6" s="133"/>
      <c r="I6" s="94" t="s">
        <v>5</v>
      </c>
      <c r="J6" s="91"/>
      <c r="K6" s="1" t="s">
        <v>9</v>
      </c>
      <c r="L6" s="1" t="s">
        <v>10</v>
      </c>
    </row>
    <row r="7" spans="1:12" ht="15" thickTop="1" x14ac:dyDescent="0.2">
      <c r="B7" s="76" t="s">
        <v>65</v>
      </c>
      <c r="C7" s="77">
        <v>8.8255494505494511E-2</v>
      </c>
      <c r="D7" s="78">
        <v>0.28371482936438541</v>
      </c>
      <c r="E7" s="79">
        <v>2912</v>
      </c>
      <c r="F7" s="80">
        <v>0</v>
      </c>
      <c r="G7" s="42"/>
      <c r="H7" s="76" t="s">
        <v>65</v>
      </c>
      <c r="I7" s="95">
        <v>2.7481141276624963E-2</v>
      </c>
      <c r="J7" s="91"/>
      <c r="K7" s="46">
        <f>((1-C7)/D7)*I7</f>
        <v>8.8313253205037814E-2</v>
      </c>
      <c r="L7" s="46">
        <f>((0-C7)/D7)*I7</f>
        <v>-8.5485898582654332E-3</v>
      </c>
    </row>
    <row r="8" spans="1:12" x14ac:dyDescent="0.2">
      <c r="B8" s="81" t="s">
        <v>66</v>
      </c>
      <c r="C8" s="82">
        <v>0.36984890109890112</v>
      </c>
      <c r="D8" s="83">
        <v>0.48284651135406176</v>
      </c>
      <c r="E8" s="84">
        <v>2912</v>
      </c>
      <c r="F8" s="85">
        <v>0</v>
      </c>
      <c r="G8" s="42"/>
      <c r="H8" s="81" t="s">
        <v>66</v>
      </c>
      <c r="I8" s="96">
        <v>5.2621092118649758E-2</v>
      </c>
      <c r="J8" s="91"/>
      <c r="K8" s="46">
        <f t="shared" ref="K8:K18" si="0">((1-C8)/D8)*I8</f>
        <v>6.8674492295602588E-2</v>
      </c>
      <c r="L8" s="46">
        <f t="shared" ref="L8:L71" si="1">((0-C8)/D8)*I8</f>
        <v>-4.0306500382759666E-2</v>
      </c>
    </row>
    <row r="9" spans="1:12" x14ac:dyDescent="0.2">
      <c r="B9" s="81" t="s">
        <v>67</v>
      </c>
      <c r="C9" s="82">
        <v>9.1346153846153841E-2</v>
      </c>
      <c r="D9" s="83">
        <v>0.28815021648621059</v>
      </c>
      <c r="E9" s="84">
        <v>2912</v>
      </c>
      <c r="F9" s="85">
        <v>0</v>
      </c>
      <c r="G9" s="42"/>
      <c r="H9" s="81" t="s">
        <v>67</v>
      </c>
      <c r="I9" s="96">
        <v>-2.2842987311665626E-2</v>
      </c>
      <c r="J9" s="91"/>
      <c r="K9" s="46">
        <f t="shared" si="0"/>
        <v>-7.2033151775826518E-2</v>
      </c>
      <c r="L9" s="46">
        <f t="shared" si="1"/>
        <v>7.2414279563000209E-3</v>
      </c>
    </row>
    <row r="10" spans="1:12" x14ac:dyDescent="0.2">
      <c r="B10" s="81" t="s">
        <v>68</v>
      </c>
      <c r="C10" s="82">
        <v>0.1720467032967033</v>
      </c>
      <c r="D10" s="83">
        <v>0.37748585284669356</v>
      </c>
      <c r="E10" s="84">
        <v>2912</v>
      </c>
      <c r="F10" s="85">
        <v>0</v>
      </c>
      <c r="G10" s="42"/>
      <c r="H10" s="81" t="s">
        <v>68</v>
      </c>
      <c r="I10" s="96">
        <v>-2.2352395783818351E-2</v>
      </c>
      <c r="J10" s="91"/>
      <c r="K10" s="46">
        <f t="shared" si="0"/>
        <v>-4.9026313539610518E-2</v>
      </c>
      <c r="L10" s="46">
        <f t="shared" si="1"/>
        <v>1.0187550013830305E-2</v>
      </c>
    </row>
    <row r="11" spans="1:12" x14ac:dyDescent="0.2">
      <c r="B11" s="81" t="s">
        <v>47</v>
      </c>
      <c r="C11" s="82">
        <v>0.14148351648351648</v>
      </c>
      <c r="D11" s="83">
        <v>0.34857948530821858</v>
      </c>
      <c r="E11" s="84">
        <v>2912</v>
      </c>
      <c r="F11" s="85">
        <v>0</v>
      </c>
      <c r="G11" s="42"/>
      <c r="H11" s="81" t="s">
        <v>47</v>
      </c>
      <c r="I11" s="96">
        <v>-2.1819786304291464E-2</v>
      </c>
      <c r="J11" s="91"/>
      <c r="K11" s="46">
        <f t="shared" si="0"/>
        <v>-5.3739956017428238E-2</v>
      </c>
      <c r="L11" s="46">
        <f t="shared" si="1"/>
        <v>8.8563447516721711E-3</v>
      </c>
    </row>
    <row r="12" spans="1:12" x14ac:dyDescent="0.2">
      <c r="B12" s="81" t="s">
        <v>69</v>
      </c>
      <c r="C12" s="82">
        <v>6.8681318681318687E-2</v>
      </c>
      <c r="D12" s="83">
        <v>0.25295487427136021</v>
      </c>
      <c r="E12" s="84">
        <v>2912</v>
      </c>
      <c r="F12" s="85">
        <v>0</v>
      </c>
      <c r="G12" s="42"/>
      <c r="H12" s="81" t="s">
        <v>69</v>
      </c>
      <c r="I12" s="96">
        <v>-2.6919458738745666E-2</v>
      </c>
      <c r="J12" s="91"/>
      <c r="K12" s="46">
        <f t="shared" si="0"/>
        <v>-9.9110937816863337E-2</v>
      </c>
      <c r="L12" s="46">
        <f t="shared" si="1"/>
        <v>7.3090662106831371E-3</v>
      </c>
    </row>
    <row r="13" spans="1:12" x14ac:dyDescent="0.2">
      <c r="B13" s="81" t="s">
        <v>70</v>
      </c>
      <c r="C13" s="82">
        <v>3.3653846153846152E-2</v>
      </c>
      <c r="D13" s="83">
        <v>0.18036750440737687</v>
      </c>
      <c r="E13" s="84">
        <v>2912</v>
      </c>
      <c r="F13" s="85">
        <v>0</v>
      </c>
      <c r="G13" s="42"/>
      <c r="H13" s="81" t="s">
        <v>70</v>
      </c>
      <c r="I13" s="96">
        <v>-3.2079595625440327E-2</v>
      </c>
      <c r="J13" s="91"/>
      <c r="K13" s="46">
        <f t="shared" si="0"/>
        <v>-0.17187127998160787</v>
      </c>
      <c r="L13" s="46">
        <f t="shared" si="1"/>
        <v>5.985566964533607E-3</v>
      </c>
    </row>
    <row r="14" spans="1:12" x14ac:dyDescent="0.2">
      <c r="B14" s="81" t="s">
        <v>71</v>
      </c>
      <c r="C14" s="82">
        <v>6.8681318681318687E-4</v>
      </c>
      <c r="D14" s="83">
        <v>2.6202619136529937E-2</v>
      </c>
      <c r="E14" s="84">
        <v>2912</v>
      </c>
      <c r="F14" s="85">
        <v>0</v>
      </c>
      <c r="G14" s="42"/>
      <c r="H14" s="81" t="s">
        <v>71</v>
      </c>
      <c r="I14" s="96">
        <v>-5.4534425111324083E-3</v>
      </c>
      <c r="J14" s="91"/>
      <c r="K14" s="46">
        <f t="shared" si="0"/>
        <v>-0.20798291142218805</v>
      </c>
      <c r="L14" s="46">
        <f t="shared" si="1"/>
        <v>1.4294358173346259E-4</v>
      </c>
    </row>
    <row r="15" spans="1:12" x14ac:dyDescent="0.2">
      <c r="B15" s="81" t="s">
        <v>72</v>
      </c>
      <c r="C15" s="82">
        <v>1.717032967032967E-3</v>
      </c>
      <c r="D15" s="83">
        <v>4.1408617400742587E-2</v>
      </c>
      <c r="E15" s="84">
        <v>2912</v>
      </c>
      <c r="F15" s="85">
        <v>0</v>
      </c>
      <c r="G15" s="42"/>
      <c r="H15" s="81" t="s">
        <v>72</v>
      </c>
      <c r="I15" s="96">
        <v>-5.3390753493062137E-3</v>
      </c>
      <c r="J15" s="91"/>
      <c r="K15" s="46">
        <f t="shared" si="0"/>
        <v>-0.12871494668214642</v>
      </c>
      <c r="L15" s="46">
        <f t="shared" si="1"/>
        <v>2.213879371897943E-4</v>
      </c>
    </row>
    <row r="16" spans="1:12" x14ac:dyDescent="0.2">
      <c r="B16" s="81" t="s">
        <v>73</v>
      </c>
      <c r="C16" s="82">
        <v>5.4945054945054949E-3</v>
      </c>
      <c r="D16" s="83">
        <v>7.3933706998929039E-2</v>
      </c>
      <c r="E16" s="84">
        <v>2912</v>
      </c>
      <c r="F16" s="85">
        <v>0</v>
      </c>
      <c r="G16" s="42"/>
      <c r="H16" s="81" t="s">
        <v>73</v>
      </c>
      <c r="I16" s="96">
        <v>-2.7498909404680854E-3</v>
      </c>
      <c r="J16" s="91"/>
      <c r="K16" s="46">
        <f t="shared" si="0"/>
        <v>-3.6989646003087698E-2</v>
      </c>
      <c r="L16" s="46">
        <f t="shared" si="1"/>
        <v>2.0436268509993203E-4</v>
      </c>
    </row>
    <row r="17" spans="2:12" x14ac:dyDescent="0.2">
      <c r="B17" s="81" t="s">
        <v>74</v>
      </c>
      <c r="C17" s="82">
        <v>5.151098901098901E-3</v>
      </c>
      <c r="D17" s="83">
        <v>7.159836237781729E-2</v>
      </c>
      <c r="E17" s="84">
        <v>2912</v>
      </c>
      <c r="F17" s="85">
        <v>0</v>
      </c>
      <c r="G17" s="42"/>
      <c r="H17" s="81" t="s">
        <v>74</v>
      </c>
      <c r="I17" s="96">
        <v>-4.4450550229496021E-3</v>
      </c>
      <c r="J17" s="91"/>
      <c r="K17" s="46">
        <f t="shared" si="0"/>
        <v>-6.1763397346580123E-2</v>
      </c>
      <c r="L17" s="46">
        <f t="shared" si="1"/>
        <v>3.1979667248833337E-4</v>
      </c>
    </row>
    <row r="18" spans="2:12" x14ac:dyDescent="0.2">
      <c r="B18" s="81" t="s">
        <v>50</v>
      </c>
      <c r="C18" s="82">
        <v>9.271978021978022E-3</v>
      </c>
      <c r="D18" s="83">
        <v>9.5860127608227458E-2</v>
      </c>
      <c r="E18" s="84">
        <v>2912</v>
      </c>
      <c r="F18" s="85">
        <v>0</v>
      </c>
      <c r="G18" s="42"/>
      <c r="H18" s="81" t="s">
        <v>50</v>
      </c>
      <c r="I18" s="96">
        <v>2.098084032332263E-2</v>
      </c>
      <c r="J18" s="91"/>
      <c r="K18" s="46">
        <f t="shared" si="0"/>
        <v>0.21683996205298303</v>
      </c>
      <c r="L18" s="46">
        <f t="shared" si="1"/>
        <v>-2.0293514646206384E-3</v>
      </c>
    </row>
    <row r="19" spans="2:12" x14ac:dyDescent="0.2">
      <c r="B19" s="81" t="s">
        <v>79</v>
      </c>
      <c r="C19" s="82">
        <v>1.2362637362637362E-2</v>
      </c>
      <c r="D19" s="83">
        <v>0.11051695312102107</v>
      </c>
      <c r="E19" s="84">
        <v>2912</v>
      </c>
      <c r="F19" s="85">
        <v>0</v>
      </c>
      <c r="G19" s="42"/>
      <c r="H19" s="81" t="s">
        <v>79</v>
      </c>
      <c r="I19" s="96">
        <v>8.0619496836003574E-3</v>
      </c>
      <c r="J19" s="91"/>
      <c r="K19" s="46">
        <f>((1-C19)/D19)*I19</f>
        <v>7.2045803818959045E-2</v>
      </c>
      <c r="L19" s="46">
        <f t="shared" si="1"/>
        <v>-9.0182508257389627E-4</v>
      </c>
    </row>
    <row r="20" spans="2:12" x14ac:dyDescent="0.2">
      <c r="B20" s="81" t="s">
        <v>80</v>
      </c>
      <c r="C20" s="82">
        <v>1.9230769230769232E-2</v>
      </c>
      <c r="D20" s="83">
        <v>0.13735874906255977</v>
      </c>
      <c r="E20" s="84">
        <v>2912</v>
      </c>
      <c r="F20" s="85">
        <v>0</v>
      </c>
      <c r="G20" s="42"/>
      <c r="H20" s="81" t="s">
        <v>80</v>
      </c>
      <c r="I20" s="96">
        <v>2.2702684927855481E-2</v>
      </c>
      <c r="J20" s="91"/>
      <c r="K20" s="46">
        <f t="shared" ref="K20:K58" si="2">((1-C20)/D20)*I20</f>
        <v>0.16210175897094098</v>
      </c>
      <c r="L20" s="46">
        <f t="shared" ref="L20:L58" si="3">((0-C20)/D20)*I20</f>
        <v>-3.1784658621753135E-3</v>
      </c>
    </row>
    <row r="21" spans="2:12" x14ac:dyDescent="0.2">
      <c r="B21" s="81" t="s">
        <v>81</v>
      </c>
      <c r="C21" s="82">
        <v>0.10199175824175824</v>
      </c>
      <c r="D21" s="83">
        <v>0.30268944929514513</v>
      </c>
      <c r="E21" s="84">
        <v>2912</v>
      </c>
      <c r="F21" s="85">
        <v>0</v>
      </c>
      <c r="G21" s="42"/>
      <c r="H21" s="81" t="s">
        <v>81</v>
      </c>
      <c r="I21" s="96">
        <v>6.6095938160936965E-2</v>
      </c>
      <c r="J21" s="91"/>
      <c r="K21" s="46">
        <f t="shared" si="2"/>
        <v>0.19609106744050783</v>
      </c>
      <c r="L21" s="46">
        <f t="shared" si="3"/>
        <v>-2.2271146091713507E-2</v>
      </c>
    </row>
    <row r="22" spans="2:12" x14ac:dyDescent="0.2">
      <c r="B22" s="81" t="s">
        <v>82</v>
      </c>
      <c r="C22" s="82">
        <v>3.5714285714285712E-2</v>
      </c>
      <c r="D22" s="83">
        <v>0.18560874460939886</v>
      </c>
      <c r="E22" s="84">
        <v>2912</v>
      </c>
      <c r="F22" s="85">
        <v>0</v>
      </c>
      <c r="G22" s="42"/>
      <c r="H22" s="81" t="s">
        <v>82</v>
      </c>
      <c r="I22" s="96">
        <v>3.1097307546178257E-2</v>
      </c>
      <c r="J22" s="91"/>
      <c r="K22" s="46">
        <f t="shared" si="2"/>
        <v>0.16155860265438468</v>
      </c>
      <c r="L22" s="46">
        <f t="shared" si="3"/>
        <v>-5.9836519501623945E-3</v>
      </c>
    </row>
    <row r="23" spans="2:12" x14ac:dyDescent="0.2">
      <c r="B23" s="81" t="s">
        <v>83</v>
      </c>
      <c r="C23" s="82">
        <v>2.403846153846154E-3</v>
      </c>
      <c r="D23" s="83">
        <v>4.8978479689178789E-2</v>
      </c>
      <c r="E23" s="84">
        <v>2912</v>
      </c>
      <c r="F23" s="85">
        <v>0</v>
      </c>
      <c r="G23" s="42"/>
      <c r="H23" s="81" t="s">
        <v>83</v>
      </c>
      <c r="I23" s="96">
        <v>5.4232235865734203E-4</v>
      </c>
      <c r="J23" s="91"/>
      <c r="K23" s="46">
        <f t="shared" si="2"/>
        <v>1.104604925621794E-2</v>
      </c>
      <c r="L23" s="46">
        <f t="shared" si="3"/>
        <v>-2.6616986159561303E-5</v>
      </c>
    </row>
    <row r="24" spans="2:12" x14ac:dyDescent="0.2">
      <c r="B24" s="81" t="s">
        <v>84</v>
      </c>
      <c r="C24" s="82">
        <v>1.3736263736263737E-3</v>
      </c>
      <c r="D24" s="83">
        <v>3.704336310908371E-2</v>
      </c>
      <c r="E24" s="84">
        <v>2912</v>
      </c>
      <c r="F24" s="85">
        <v>0</v>
      </c>
      <c r="G24" s="42"/>
      <c r="H24" s="81" t="s">
        <v>84</v>
      </c>
      <c r="I24" s="96">
        <v>4.7631729193405876E-3</v>
      </c>
      <c r="J24" s="91"/>
      <c r="K24" s="46">
        <f t="shared" si="2"/>
        <v>0.12840708024779818</v>
      </c>
      <c r="L24" s="46">
        <f t="shared" si="3"/>
        <v>-1.7662597007950232E-4</v>
      </c>
    </row>
    <row r="25" spans="2:12" x14ac:dyDescent="0.2">
      <c r="B25" s="81" t="s">
        <v>85</v>
      </c>
      <c r="C25" s="82">
        <v>8.9285714285714281E-3</v>
      </c>
      <c r="D25" s="83">
        <v>9.4084493083816334E-2</v>
      </c>
      <c r="E25" s="84">
        <v>2912</v>
      </c>
      <c r="F25" s="85">
        <v>0</v>
      </c>
      <c r="G25" s="42"/>
      <c r="H25" s="81" t="s">
        <v>85</v>
      </c>
      <c r="I25" s="96">
        <v>9.3594196691898918E-3</v>
      </c>
      <c r="J25" s="91"/>
      <c r="K25" s="46">
        <f t="shared" si="2"/>
        <v>9.8590672257542436E-2</v>
      </c>
      <c r="L25" s="46">
        <f t="shared" si="3"/>
        <v>-8.8820425457245423E-4</v>
      </c>
    </row>
    <row r="26" spans="2:12" x14ac:dyDescent="0.2">
      <c r="B26" s="81" t="s">
        <v>86</v>
      </c>
      <c r="C26" s="82">
        <v>0.34134615384615385</v>
      </c>
      <c r="D26" s="83">
        <v>0.47424275573761854</v>
      </c>
      <c r="E26" s="84">
        <v>2912</v>
      </c>
      <c r="F26" s="85">
        <v>0</v>
      </c>
      <c r="G26" s="42"/>
      <c r="H26" s="81" t="s">
        <v>86</v>
      </c>
      <c r="I26" s="96">
        <v>-6.1751829066725578E-3</v>
      </c>
      <c r="J26" s="91"/>
      <c r="K26" s="46">
        <f t="shared" si="2"/>
        <v>-8.57642615090079E-3</v>
      </c>
      <c r="L26" s="46">
        <f t="shared" si="3"/>
        <v>4.4447172022916504E-3</v>
      </c>
    </row>
    <row r="27" spans="2:12" x14ac:dyDescent="0.2">
      <c r="B27" s="81" t="s">
        <v>87</v>
      </c>
      <c r="C27" s="82">
        <v>5.9752747252747256E-2</v>
      </c>
      <c r="D27" s="83">
        <v>0.23706888549087515</v>
      </c>
      <c r="E27" s="84">
        <v>2912</v>
      </c>
      <c r="F27" s="85">
        <v>0</v>
      </c>
      <c r="G27" s="42"/>
      <c r="H27" s="81" t="s">
        <v>87</v>
      </c>
      <c r="I27" s="96">
        <v>-2.8236531862631146E-2</v>
      </c>
      <c r="J27" s="91"/>
      <c r="K27" s="46">
        <f t="shared" si="2"/>
        <v>-0.11198990308650646</v>
      </c>
      <c r="L27" s="46">
        <f t="shared" si="3"/>
        <v>7.1169624313557793E-3</v>
      </c>
    </row>
    <row r="28" spans="2:12" x14ac:dyDescent="0.2">
      <c r="B28" s="81" t="s">
        <v>88</v>
      </c>
      <c r="C28" s="82">
        <v>3.4340659340659343E-4</v>
      </c>
      <c r="D28" s="83">
        <v>1.8531232916527713E-2</v>
      </c>
      <c r="E28" s="84">
        <v>2912</v>
      </c>
      <c r="F28" s="85">
        <v>0</v>
      </c>
      <c r="G28" s="42"/>
      <c r="H28" s="81" t="s">
        <v>88</v>
      </c>
      <c r="I28" s="96">
        <v>-4.318106639606265E-3</v>
      </c>
      <c r="J28" s="91"/>
      <c r="K28" s="46">
        <f t="shared" si="2"/>
        <v>-0.23293775394001243</v>
      </c>
      <c r="L28" s="46">
        <f t="shared" si="3"/>
        <v>8.0019839896946921E-5</v>
      </c>
    </row>
    <row r="29" spans="2:12" x14ac:dyDescent="0.2">
      <c r="B29" s="81" t="s">
        <v>89</v>
      </c>
      <c r="C29" s="82">
        <v>1.0302197802197802E-3</v>
      </c>
      <c r="D29" s="83">
        <v>3.2086008923239005E-2</v>
      </c>
      <c r="E29" s="84">
        <v>2912</v>
      </c>
      <c r="F29" s="85">
        <v>0</v>
      </c>
      <c r="G29" s="42"/>
      <c r="H29" s="81" t="s">
        <v>89</v>
      </c>
      <c r="I29" s="96">
        <v>-5.7775742825957738E-3</v>
      </c>
      <c r="J29" s="91"/>
      <c r="K29" s="46">
        <f t="shared" si="2"/>
        <v>-0.17987971408646991</v>
      </c>
      <c r="L29" s="46">
        <f t="shared" si="3"/>
        <v>1.855067522376795E-4</v>
      </c>
    </row>
    <row r="30" spans="2:12" x14ac:dyDescent="0.2">
      <c r="B30" s="81" t="s">
        <v>90</v>
      </c>
      <c r="C30" s="82">
        <v>3.4340659340659343E-4</v>
      </c>
      <c r="D30" s="83">
        <v>1.8531232916527696E-2</v>
      </c>
      <c r="E30" s="84">
        <v>2912</v>
      </c>
      <c r="F30" s="85">
        <v>0</v>
      </c>
      <c r="G30" s="42"/>
      <c r="H30" s="81" t="s">
        <v>90</v>
      </c>
      <c r="I30" s="96">
        <v>-5.9377537612742099E-3</v>
      </c>
      <c r="J30" s="91"/>
      <c r="K30" s="46">
        <f t="shared" si="2"/>
        <v>-0.32030867693582327</v>
      </c>
      <c r="L30" s="46">
        <f t="shared" si="3"/>
        <v>1.1003389795115882E-4</v>
      </c>
    </row>
    <row r="31" spans="2:12" x14ac:dyDescent="0.2">
      <c r="B31" s="81" t="s">
        <v>91</v>
      </c>
      <c r="C31" s="82">
        <v>9.9587912087912081E-3</v>
      </c>
      <c r="D31" s="83">
        <v>9.9312641219153119E-2</v>
      </c>
      <c r="E31" s="84">
        <v>2912</v>
      </c>
      <c r="F31" s="85">
        <v>0</v>
      </c>
      <c r="G31" s="42"/>
      <c r="H31" s="81" t="s">
        <v>91</v>
      </c>
      <c r="I31" s="96">
        <v>-2.4741333251111348E-2</v>
      </c>
      <c r="J31" s="91"/>
      <c r="K31" s="46">
        <f t="shared" si="2"/>
        <v>-0.24664472899259063</v>
      </c>
      <c r="L31" s="46">
        <f t="shared" si="3"/>
        <v>2.4809910304492292E-3</v>
      </c>
    </row>
    <row r="32" spans="2:12" x14ac:dyDescent="0.2">
      <c r="B32" s="81" t="s">
        <v>92</v>
      </c>
      <c r="C32" s="82">
        <v>4.120879120879121E-3</v>
      </c>
      <c r="D32" s="83">
        <v>6.407267175429128E-2</v>
      </c>
      <c r="E32" s="84">
        <v>2912</v>
      </c>
      <c r="F32" s="85">
        <v>0</v>
      </c>
      <c r="G32" s="42"/>
      <c r="H32" s="81" t="s">
        <v>92</v>
      </c>
      <c r="I32" s="96">
        <v>4.632777948601203E-3</v>
      </c>
      <c r="J32" s="91"/>
      <c r="K32" s="46">
        <f t="shared" si="2"/>
        <v>7.2007092951795637E-2</v>
      </c>
      <c r="L32" s="46">
        <f t="shared" si="3"/>
        <v>-2.9796038462811994E-4</v>
      </c>
    </row>
    <row r="33" spans="2:12" x14ac:dyDescent="0.2">
      <c r="B33" s="81" t="s">
        <v>93</v>
      </c>
      <c r="C33" s="82">
        <v>6.868131868131868E-3</v>
      </c>
      <c r="D33" s="83">
        <v>8.260329170370781E-2</v>
      </c>
      <c r="E33" s="84">
        <v>2912</v>
      </c>
      <c r="F33" s="85">
        <v>0</v>
      </c>
      <c r="G33" s="42"/>
      <c r="H33" s="81" t="s">
        <v>93</v>
      </c>
      <c r="I33" s="96">
        <v>3.7946285998397803E-3</v>
      </c>
      <c r="J33" s="91"/>
      <c r="K33" s="46">
        <f t="shared" si="2"/>
        <v>4.5622474752496291E-2</v>
      </c>
      <c r="L33" s="46">
        <f t="shared" si="3"/>
        <v>-3.1550812415280977E-4</v>
      </c>
    </row>
    <row r="34" spans="2:12" x14ac:dyDescent="0.2">
      <c r="B34" s="81" t="s">
        <v>94</v>
      </c>
      <c r="C34" s="82">
        <v>4.807692307692308E-3</v>
      </c>
      <c r="D34" s="83">
        <v>6.9182526858786883E-2</v>
      </c>
      <c r="E34" s="84">
        <v>2912</v>
      </c>
      <c r="F34" s="85">
        <v>0</v>
      </c>
      <c r="G34" s="42"/>
      <c r="H34" s="81" t="s">
        <v>94</v>
      </c>
      <c r="I34" s="96">
        <v>1.6551500607960813E-3</v>
      </c>
      <c r="J34" s="91"/>
      <c r="K34" s="46">
        <f t="shared" si="2"/>
        <v>2.3809373311022758E-2</v>
      </c>
      <c r="L34" s="46">
        <f t="shared" si="3"/>
        <v>-1.1502112710639013E-4</v>
      </c>
    </row>
    <row r="35" spans="2:12" x14ac:dyDescent="0.2">
      <c r="B35" s="81" t="s">
        <v>95</v>
      </c>
      <c r="C35" s="82">
        <v>1.0302197802197802E-2</v>
      </c>
      <c r="D35" s="83">
        <v>0.10099289638659879</v>
      </c>
      <c r="E35" s="84">
        <v>2912</v>
      </c>
      <c r="F35" s="85">
        <v>0</v>
      </c>
      <c r="G35" s="42"/>
      <c r="H35" s="81" t="s">
        <v>95</v>
      </c>
      <c r="I35" s="96">
        <v>-6.9380719400382544E-4</v>
      </c>
      <c r="J35" s="91"/>
      <c r="K35" s="46">
        <f t="shared" si="2"/>
        <v>-6.7990866647302754E-3</v>
      </c>
      <c r="L35" s="46">
        <f t="shared" si="3"/>
        <v>7.0774670347643385E-5</v>
      </c>
    </row>
    <row r="36" spans="2:12" x14ac:dyDescent="0.2">
      <c r="B36" s="81" t="s">
        <v>96</v>
      </c>
      <c r="C36" s="82">
        <v>0.36126373626373626</v>
      </c>
      <c r="D36" s="83">
        <v>0.4804492878440082</v>
      </c>
      <c r="E36" s="84">
        <v>2912</v>
      </c>
      <c r="F36" s="85">
        <v>0</v>
      </c>
      <c r="G36" s="42"/>
      <c r="H36" s="81" t="s">
        <v>96</v>
      </c>
      <c r="I36" s="96">
        <v>-3.052870667827428E-2</v>
      </c>
      <c r="J36" s="91"/>
      <c r="K36" s="46">
        <f t="shared" si="2"/>
        <v>-4.0586577051421102E-2</v>
      </c>
      <c r="L36" s="46">
        <f t="shared" si="3"/>
        <v>2.2955418848438172E-2</v>
      </c>
    </row>
    <row r="37" spans="2:12" x14ac:dyDescent="0.2">
      <c r="B37" s="81" t="s">
        <v>97</v>
      </c>
      <c r="C37" s="82">
        <v>2.918956043956044E-2</v>
      </c>
      <c r="D37" s="83">
        <v>0.16836645936315961</v>
      </c>
      <c r="E37" s="84">
        <v>2912</v>
      </c>
      <c r="F37" s="85">
        <v>0</v>
      </c>
      <c r="G37" s="42"/>
      <c r="H37" s="81" t="s">
        <v>97</v>
      </c>
      <c r="I37" s="96">
        <v>-1.9550206106830968E-2</v>
      </c>
      <c r="J37" s="91"/>
      <c r="K37" s="46">
        <f t="shared" si="2"/>
        <v>-0.11272758396095778</v>
      </c>
      <c r="L37" s="46">
        <f t="shared" si="3"/>
        <v>3.3894038332795938E-3</v>
      </c>
    </row>
    <row r="38" spans="2:12" x14ac:dyDescent="0.2">
      <c r="B38" s="81" t="s">
        <v>98</v>
      </c>
      <c r="C38" s="82">
        <v>6.8681318681318687E-4</v>
      </c>
      <c r="D38" s="83">
        <v>2.6202619136529735E-2</v>
      </c>
      <c r="E38" s="84">
        <v>2912</v>
      </c>
      <c r="F38" s="85">
        <v>0</v>
      </c>
      <c r="G38" s="42"/>
      <c r="H38" s="81" t="s">
        <v>98</v>
      </c>
      <c r="I38" s="96">
        <v>-6.0099011508997551E-3</v>
      </c>
      <c r="J38" s="91"/>
      <c r="K38" s="46">
        <f t="shared" si="2"/>
        <v>-0.2292050821425356</v>
      </c>
      <c r="L38" s="46">
        <f t="shared" si="3"/>
        <v>1.5752926607734408E-4</v>
      </c>
    </row>
    <row r="39" spans="2:12" x14ac:dyDescent="0.2">
      <c r="B39" s="81" t="s">
        <v>99</v>
      </c>
      <c r="C39" s="82">
        <v>3.7774725274725275E-3</v>
      </c>
      <c r="D39" s="83">
        <v>6.1355488601407916E-2</v>
      </c>
      <c r="E39" s="84">
        <v>2912</v>
      </c>
      <c r="F39" s="85">
        <v>0</v>
      </c>
      <c r="G39" s="42"/>
      <c r="H39" s="81" t="s">
        <v>99</v>
      </c>
      <c r="I39" s="96">
        <v>2.8873532727121147E-3</v>
      </c>
      <c r="J39" s="91"/>
      <c r="K39" s="46">
        <f t="shared" si="2"/>
        <v>4.688164727582874E-2</v>
      </c>
      <c r="L39" s="46">
        <f t="shared" si="3"/>
        <v>-1.7776563944643783E-4</v>
      </c>
    </row>
    <row r="40" spans="2:12" x14ac:dyDescent="0.2">
      <c r="B40" s="81" t="s">
        <v>100</v>
      </c>
      <c r="C40" s="82">
        <v>1.1332417582417582E-2</v>
      </c>
      <c r="D40" s="83">
        <v>0.10586709942777674</v>
      </c>
      <c r="E40" s="84">
        <v>2912</v>
      </c>
      <c r="F40" s="85">
        <v>0</v>
      </c>
      <c r="G40" s="42"/>
      <c r="H40" s="81" t="s">
        <v>100</v>
      </c>
      <c r="I40" s="96">
        <v>1.0907588090054293E-2</v>
      </c>
      <c r="J40" s="91"/>
      <c r="K40" s="46">
        <f t="shared" si="2"/>
        <v>0.10186336269992641</v>
      </c>
      <c r="L40" s="46">
        <f t="shared" si="3"/>
        <v>-1.1675897773871383E-3</v>
      </c>
    </row>
    <row r="41" spans="2:12" x14ac:dyDescent="0.2">
      <c r="B41" s="81" t="s">
        <v>101</v>
      </c>
      <c r="C41" s="82">
        <v>3.7774725274725275E-3</v>
      </c>
      <c r="D41" s="83">
        <v>6.1355488601408659E-2</v>
      </c>
      <c r="E41" s="84">
        <v>2912</v>
      </c>
      <c r="F41" s="85">
        <v>0</v>
      </c>
      <c r="G41" s="42"/>
      <c r="H41" s="81" t="s">
        <v>101</v>
      </c>
      <c r="I41" s="96">
        <v>9.3474289463503918E-3</v>
      </c>
      <c r="J41" s="91"/>
      <c r="K41" s="46">
        <f t="shared" si="2"/>
        <v>0.1517732072968816</v>
      </c>
      <c r="L41" s="46">
        <f t="shared" si="3"/>
        <v>-5.7549303008124701E-4</v>
      </c>
    </row>
    <row r="42" spans="2:12" x14ac:dyDescent="0.2">
      <c r="B42" s="81" t="s">
        <v>102</v>
      </c>
      <c r="C42" s="82">
        <v>1.0302197802197802E-3</v>
      </c>
      <c r="D42" s="83">
        <v>3.2086008923238783E-2</v>
      </c>
      <c r="E42" s="84">
        <v>2912</v>
      </c>
      <c r="F42" s="85">
        <v>0</v>
      </c>
      <c r="G42" s="42"/>
      <c r="H42" s="81" t="s">
        <v>102</v>
      </c>
      <c r="I42" s="96">
        <v>5.7165526309285669E-3</v>
      </c>
      <c r="J42" s="91"/>
      <c r="K42" s="46">
        <f t="shared" si="2"/>
        <v>0.17797985841727676</v>
      </c>
      <c r="L42" s="46">
        <f t="shared" si="3"/>
        <v>-1.8354746485109327E-4</v>
      </c>
    </row>
    <row r="43" spans="2:12" x14ac:dyDescent="0.2">
      <c r="B43" s="81" t="s">
        <v>103</v>
      </c>
      <c r="C43" s="82">
        <v>0.47905219780219782</v>
      </c>
      <c r="D43" s="83">
        <v>0.49964679522781952</v>
      </c>
      <c r="E43" s="84">
        <v>2912</v>
      </c>
      <c r="F43" s="85">
        <v>0</v>
      </c>
      <c r="G43" s="42"/>
      <c r="H43" s="81" t="s">
        <v>103</v>
      </c>
      <c r="I43" s="96">
        <v>2.9312345911021848E-2</v>
      </c>
      <c r="J43" s="91"/>
      <c r="K43" s="46">
        <f t="shared" si="2"/>
        <v>3.0561993643221406E-2</v>
      </c>
      <c r="L43" s="46">
        <f t="shared" si="3"/>
        <v>-2.8104140495908939E-2</v>
      </c>
    </row>
    <row r="44" spans="2:12" x14ac:dyDescent="0.2">
      <c r="B44" s="81" t="s">
        <v>104</v>
      </c>
      <c r="C44" s="82">
        <v>0.25171703296703296</v>
      </c>
      <c r="D44" s="83">
        <v>0.4340740409715857</v>
      </c>
      <c r="E44" s="84">
        <v>2912</v>
      </c>
      <c r="F44" s="85">
        <v>0</v>
      </c>
      <c r="G44" s="42"/>
      <c r="H44" s="81" t="s">
        <v>104</v>
      </c>
      <c r="I44" s="96">
        <v>5.333660727549934E-3</v>
      </c>
      <c r="J44" s="91"/>
      <c r="K44" s="46">
        <f t="shared" si="2"/>
        <v>9.1944854970480317E-3</v>
      </c>
      <c r="L44" s="46">
        <f t="shared" si="3"/>
        <v>-3.092959095610926E-3</v>
      </c>
    </row>
    <row r="45" spans="2:12" x14ac:dyDescent="0.2">
      <c r="B45" s="81" t="s">
        <v>105</v>
      </c>
      <c r="C45" s="82">
        <v>0.22493131868131869</v>
      </c>
      <c r="D45" s="83">
        <v>0.41760879980544136</v>
      </c>
      <c r="E45" s="84">
        <v>2912</v>
      </c>
      <c r="F45" s="85">
        <v>0</v>
      </c>
      <c r="G45" s="42"/>
      <c r="H45" s="81" t="s">
        <v>105</v>
      </c>
      <c r="I45" s="96">
        <v>-4.4255869124368664E-2</v>
      </c>
      <c r="J45" s="91"/>
      <c r="K45" s="46">
        <f t="shared" si="2"/>
        <v>-8.2137488814452958E-2</v>
      </c>
      <c r="L45" s="46">
        <f t="shared" si="3"/>
        <v>2.3836976151292284E-2</v>
      </c>
    </row>
    <row r="46" spans="2:12" x14ac:dyDescent="0.2">
      <c r="B46" s="81" t="s">
        <v>106</v>
      </c>
      <c r="C46" s="82">
        <v>2.4381868131868132E-2</v>
      </c>
      <c r="D46" s="83">
        <v>0.15425810899886405</v>
      </c>
      <c r="E46" s="84">
        <v>2912</v>
      </c>
      <c r="F46" s="85">
        <v>0</v>
      </c>
      <c r="G46" s="42"/>
      <c r="H46" s="81" t="s">
        <v>106</v>
      </c>
      <c r="I46" s="96">
        <v>-3.6836318498864118E-3</v>
      </c>
      <c r="J46" s="91"/>
      <c r="K46" s="46">
        <f t="shared" si="2"/>
        <v>-2.3297433419870308E-2</v>
      </c>
      <c r="L46" s="46">
        <f t="shared" si="3"/>
        <v>5.8223082464301011E-4</v>
      </c>
    </row>
    <row r="47" spans="2:12" x14ac:dyDescent="0.2">
      <c r="B47" s="81" t="s">
        <v>107</v>
      </c>
      <c r="C47" s="82">
        <v>2.0604395604395605E-3</v>
      </c>
      <c r="D47" s="83">
        <v>4.5353064973075265E-2</v>
      </c>
      <c r="E47" s="84">
        <v>2912</v>
      </c>
      <c r="F47" s="85">
        <v>0</v>
      </c>
      <c r="G47" s="42"/>
      <c r="H47" s="81" t="s">
        <v>107</v>
      </c>
      <c r="I47" s="96">
        <v>-2.8849414165865038E-3</v>
      </c>
      <c r="J47" s="91"/>
      <c r="K47" s="46">
        <f t="shared" si="2"/>
        <v>-6.3479660544913372E-2</v>
      </c>
      <c r="L47" s="46">
        <f t="shared" si="3"/>
        <v>1.3106605756004136E-4</v>
      </c>
    </row>
    <row r="48" spans="2:12" x14ac:dyDescent="0.2">
      <c r="B48" s="81" t="s">
        <v>108</v>
      </c>
      <c r="C48" s="82">
        <v>0.65487637362637363</v>
      </c>
      <c r="D48" s="83">
        <v>0.47549022073569669</v>
      </c>
      <c r="E48" s="84">
        <v>2912</v>
      </c>
      <c r="F48" s="85">
        <v>0</v>
      </c>
      <c r="G48" s="42"/>
      <c r="H48" s="81" t="s">
        <v>108</v>
      </c>
      <c r="I48" s="96">
        <v>3.3686985671350193E-2</v>
      </c>
      <c r="J48" s="91"/>
      <c r="K48" s="46">
        <f t="shared" si="2"/>
        <v>2.4450922751900778E-2</v>
      </c>
      <c r="L48" s="46">
        <f t="shared" si="3"/>
        <v>-4.6395930037686356E-2</v>
      </c>
    </row>
    <row r="49" spans="2:12" x14ac:dyDescent="0.2">
      <c r="B49" s="81" t="s">
        <v>109</v>
      </c>
      <c r="C49" s="82">
        <v>0.2970467032967033</v>
      </c>
      <c r="D49" s="83">
        <v>0.45703576523844325</v>
      </c>
      <c r="E49" s="84">
        <v>2912</v>
      </c>
      <c r="F49" s="85">
        <v>0</v>
      </c>
      <c r="G49" s="42"/>
      <c r="H49" s="81" t="s">
        <v>109</v>
      </c>
      <c r="I49" s="96">
        <v>-3.8041539029590586E-2</v>
      </c>
      <c r="J49" s="91"/>
      <c r="K49" s="46">
        <f t="shared" si="2"/>
        <v>-5.8510574678037254E-2</v>
      </c>
      <c r="L49" s="46">
        <f t="shared" si="3"/>
        <v>2.4724790960675241E-2</v>
      </c>
    </row>
    <row r="50" spans="2:12" x14ac:dyDescent="0.2">
      <c r="B50" s="81" t="s">
        <v>112</v>
      </c>
      <c r="C50" s="82">
        <v>1.0302197802197802E-3</v>
      </c>
      <c r="D50" s="83">
        <v>3.2086008923239165E-2</v>
      </c>
      <c r="E50" s="84">
        <v>2912</v>
      </c>
      <c r="F50" s="85">
        <v>0</v>
      </c>
      <c r="G50" s="42"/>
      <c r="H50" s="81" t="s">
        <v>112</v>
      </c>
      <c r="I50" s="96">
        <v>-6.6462064674479293E-3</v>
      </c>
      <c r="J50" s="91"/>
      <c r="K50" s="46">
        <f t="shared" si="2"/>
        <v>-0.20692381623296885</v>
      </c>
      <c r="L50" s="46">
        <f t="shared" si="3"/>
        <v>2.1339685414194104E-4</v>
      </c>
    </row>
    <row r="51" spans="2:12" x14ac:dyDescent="0.2">
      <c r="B51" s="81" t="s">
        <v>113</v>
      </c>
      <c r="C51" s="82">
        <v>3.4340659340659343E-4</v>
      </c>
      <c r="D51" s="83">
        <v>1.8531232916527557E-2</v>
      </c>
      <c r="E51" s="84">
        <v>2912</v>
      </c>
      <c r="F51" s="85">
        <v>0</v>
      </c>
      <c r="G51" s="42"/>
      <c r="H51" s="81" t="s">
        <v>113</v>
      </c>
      <c r="I51" s="96">
        <v>6.3842011267859185E-3</v>
      </c>
      <c r="J51" s="91"/>
      <c r="K51" s="46">
        <f t="shared" si="2"/>
        <v>0.34439202069136954</v>
      </c>
      <c r="L51" s="46">
        <f t="shared" si="3"/>
        <v>-1.183071180664272E-4</v>
      </c>
    </row>
    <row r="52" spans="2:12" x14ac:dyDescent="0.2">
      <c r="B52" s="81" t="s">
        <v>114</v>
      </c>
      <c r="C52" s="82">
        <v>1.0302197802197802E-3</v>
      </c>
      <c r="D52" s="83">
        <v>3.2086008923240081E-2</v>
      </c>
      <c r="E52" s="84">
        <v>2912</v>
      </c>
      <c r="F52" s="85">
        <v>0</v>
      </c>
      <c r="G52" s="42"/>
      <c r="H52" s="81" t="s">
        <v>114</v>
      </c>
      <c r="I52" s="96">
        <v>9.3856939927183056E-3</v>
      </c>
      <c r="J52" s="91"/>
      <c r="K52" s="46">
        <f t="shared" si="2"/>
        <v>0.29221536051885871</v>
      </c>
      <c r="L52" s="46">
        <f t="shared" si="3"/>
        <v>-3.0135650792594568E-4</v>
      </c>
    </row>
    <row r="53" spans="2:12" x14ac:dyDescent="0.2">
      <c r="B53" s="81" t="s">
        <v>115</v>
      </c>
      <c r="C53" s="82">
        <v>1.0302197802197802E-3</v>
      </c>
      <c r="D53" s="83">
        <v>3.2086008923239047E-2</v>
      </c>
      <c r="E53" s="84">
        <v>2912</v>
      </c>
      <c r="F53" s="85">
        <v>0</v>
      </c>
      <c r="G53" s="42"/>
      <c r="H53" s="81" t="s">
        <v>115</v>
      </c>
      <c r="I53" s="96">
        <v>1.5951077533241488E-3</v>
      </c>
      <c r="J53" s="91"/>
      <c r="K53" s="46">
        <f t="shared" si="2"/>
        <v>4.9662282572357837E-2</v>
      </c>
      <c r="L53" s="46">
        <f t="shared" si="3"/>
        <v>-5.1215829397412678E-5</v>
      </c>
    </row>
    <row r="54" spans="2:12" x14ac:dyDescent="0.2">
      <c r="B54" s="81" t="s">
        <v>116</v>
      </c>
      <c r="C54" s="82">
        <v>3.8461538461538464E-2</v>
      </c>
      <c r="D54" s="83">
        <v>0.19234072067931043</v>
      </c>
      <c r="E54" s="84">
        <v>2912</v>
      </c>
      <c r="F54" s="85">
        <v>0</v>
      </c>
      <c r="G54" s="42"/>
      <c r="H54" s="81" t="s">
        <v>116</v>
      </c>
      <c r="I54" s="96">
        <v>-3.5509115503516226E-4</v>
      </c>
      <c r="J54" s="91"/>
      <c r="K54" s="46">
        <f t="shared" si="2"/>
        <v>-1.7751508973895217E-3</v>
      </c>
      <c r="L54" s="46">
        <f t="shared" si="3"/>
        <v>7.1006035895580878E-5</v>
      </c>
    </row>
    <row r="55" spans="2:12" x14ac:dyDescent="0.2">
      <c r="B55" s="81" t="s">
        <v>117</v>
      </c>
      <c r="C55" s="82">
        <v>6.0096153846153848E-2</v>
      </c>
      <c r="D55" s="83">
        <v>0.23770572140492163</v>
      </c>
      <c r="E55" s="84">
        <v>2912</v>
      </c>
      <c r="F55" s="85">
        <v>0</v>
      </c>
      <c r="G55" s="42"/>
      <c r="H55" s="81" t="s">
        <v>117</v>
      </c>
      <c r="I55" s="96">
        <v>-3.5052014487464657E-3</v>
      </c>
      <c r="J55" s="91"/>
      <c r="K55" s="46">
        <f t="shared" si="2"/>
        <v>-1.3859793966038817E-2</v>
      </c>
      <c r="L55" s="46">
        <f t="shared" si="3"/>
        <v>8.8617608478509054E-4</v>
      </c>
    </row>
    <row r="56" spans="2:12" x14ac:dyDescent="0.2">
      <c r="B56" s="81" t="s">
        <v>118</v>
      </c>
      <c r="C56" s="82">
        <v>1.304945054945055E-2</v>
      </c>
      <c r="D56" s="83">
        <v>0.11350588838658787</v>
      </c>
      <c r="E56" s="84">
        <v>2912</v>
      </c>
      <c r="F56" s="85">
        <v>0</v>
      </c>
      <c r="G56" s="42"/>
      <c r="H56" s="81" t="s">
        <v>118</v>
      </c>
      <c r="I56" s="96">
        <v>-2.201864439619803E-2</v>
      </c>
      <c r="J56" s="91"/>
      <c r="K56" s="46">
        <f t="shared" si="2"/>
        <v>-0.19145538168882989</v>
      </c>
      <c r="L56" s="46">
        <f t="shared" si="3"/>
        <v>2.531421191431989E-3</v>
      </c>
    </row>
    <row r="57" spans="2:12" x14ac:dyDescent="0.2">
      <c r="B57" s="81" t="s">
        <v>119</v>
      </c>
      <c r="C57" s="82">
        <v>0.88598901098901095</v>
      </c>
      <c r="D57" s="83">
        <v>0.31787919665312392</v>
      </c>
      <c r="E57" s="84">
        <v>2912</v>
      </c>
      <c r="F57" s="85">
        <v>0</v>
      </c>
      <c r="G57" s="42"/>
      <c r="H57" s="81" t="s">
        <v>119</v>
      </c>
      <c r="I57" s="96">
        <v>9.217695058201681E-3</v>
      </c>
      <c r="J57" s="91"/>
      <c r="K57" s="46">
        <f t="shared" si="2"/>
        <v>3.3060311623162399E-3</v>
      </c>
      <c r="L57" s="46">
        <f t="shared" si="3"/>
        <v>-2.5691446984264746E-2</v>
      </c>
    </row>
    <row r="58" spans="2:12" x14ac:dyDescent="0.2">
      <c r="B58" s="81" t="s">
        <v>120</v>
      </c>
      <c r="C58" s="82">
        <v>1.098901098901099E-2</v>
      </c>
      <c r="D58" s="83">
        <v>0.10426881671054751</v>
      </c>
      <c r="E58" s="84">
        <v>2912</v>
      </c>
      <c r="F58" s="85">
        <v>0</v>
      </c>
      <c r="G58" s="42"/>
      <c r="H58" s="81" t="s">
        <v>120</v>
      </c>
      <c r="I58" s="96">
        <v>9.1267799486743559E-3</v>
      </c>
      <c r="J58" s="91"/>
      <c r="K58" s="46">
        <f t="shared" si="2"/>
        <v>8.6569368947398792E-2</v>
      </c>
      <c r="L58" s="46">
        <f t="shared" si="3"/>
        <v>-9.6188187719331998E-4</v>
      </c>
    </row>
    <row r="59" spans="2:12" x14ac:dyDescent="0.2">
      <c r="B59" s="81" t="s">
        <v>121</v>
      </c>
      <c r="C59" s="82">
        <v>8.7225274725274721E-2</v>
      </c>
      <c r="D59" s="83">
        <v>0.28221335294138228</v>
      </c>
      <c r="E59" s="84">
        <v>2912</v>
      </c>
      <c r="F59" s="85">
        <v>0</v>
      </c>
      <c r="G59" s="42"/>
      <c r="H59" s="81" t="s">
        <v>121</v>
      </c>
      <c r="I59" s="96">
        <v>-3.6568151331349327E-3</v>
      </c>
      <c r="J59" s="91"/>
      <c r="K59" s="46">
        <f t="shared" ref="K59:K83" si="4">((1-C59)/D59)*I59</f>
        <v>-1.1827393685446878E-2</v>
      </c>
      <c r="L59" s="46">
        <f t="shared" si="1"/>
        <v>1.1302325041773918E-3</v>
      </c>
    </row>
    <row r="60" spans="2:12" x14ac:dyDescent="0.2">
      <c r="B60" s="81" t="s">
        <v>122</v>
      </c>
      <c r="C60" s="82">
        <v>1.5453296703296704E-2</v>
      </c>
      <c r="D60" s="83">
        <v>0.12336822474247605</v>
      </c>
      <c r="E60" s="84">
        <v>2912</v>
      </c>
      <c r="F60" s="85">
        <v>0</v>
      </c>
      <c r="G60" s="42"/>
      <c r="H60" s="81" t="s">
        <v>122</v>
      </c>
      <c r="I60" s="96">
        <v>-2.2902136698032732E-2</v>
      </c>
      <c r="J60" s="91"/>
      <c r="K60" s="46">
        <f t="shared" si="4"/>
        <v>-0.18277172449848142</v>
      </c>
      <c r="L60" s="46">
        <f t="shared" si="1"/>
        <v>2.8687574476566674E-3</v>
      </c>
    </row>
    <row r="61" spans="2:12" x14ac:dyDescent="0.2">
      <c r="B61" s="81" t="s">
        <v>124</v>
      </c>
      <c r="C61" s="82">
        <v>0.81181318681318682</v>
      </c>
      <c r="D61" s="83">
        <v>0.39092840475989238</v>
      </c>
      <c r="E61" s="84">
        <v>2912</v>
      </c>
      <c r="F61" s="85">
        <v>0</v>
      </c>
      <c r="G61" s="42"/>
      <c r="H61" s="81" t="s">
        <v>124</v>
      </c>
      <c r="I61" s="96">
        <v>7.92633898589057E-2</v>
      </c>
      <c r="J61" s="91"/>
      <c r="K61" s="46">
        <f t="shared" si="4"/>
        <v>3.8156154831197324E-2</v>
      </c>
      <c r="L61" s="46">
        <f t="shared" si="1"/>
        <v>-0.16460063872436217</v>
      </c>
    </row>
    <row r="62" spans="2:12" x14ac:dyDescent="0.2">
      <c r="B62" s="81" t="s">
        <v>125</v>
      </c>
      <c r="C62" s="82">
        <v>7.6579670329670335E-2</v>
      </c>
      <c r="D62" s="83">
        <v>0.26596901480880836</v>
      </c>
      <c r="E62" s="84">
        <v>2912</v>
      </c>
      <c r="F62" s="85">
        <v>0</v>
      </c>
      <c r="G62" s="42"/>
      <c r="H62" s="81" t="s">
        <v>125</v>
      </c>
      <c r="I62" s="96">
        <v>-4.6620066938842207E-2</v>
      </c>
      <c r="J62" s="91"/>
      <c r="K62" s="46">
        <f t="shared" si="4"/>
        <v>-0.16186064986880111</v>
      </c>
      <c r="L62" s="46">
        <f t="shared" si="1"/>
        <v>1.342317773177488E-2</v>
      </c>
    </row>
    <row r="63" spans="2:12" x14ac:dyDescent="0.2">
      <c r="B63" s="81" t="s">
        <v>126</v>
      </c>
      <c r="C63" s="82">
        <v>7.3145604395604399E-2</v>
      </c>
      <c r="D63" s="83">
        <v>0.26042007279110096</v>
      </c>
      <c r="E63" s="84">
        <v>2912</v>
      </c>
      <c r="F63" s="85">
        <v>0</v>
      </c>
      <c r="G63" s="42"/>
      <c r="H63" s="81" t="s">
        <v>126</v>
      </c>
      <c r="I63" s="96">
        <v>-5.0244514694368914E-2</v>
      </c>
      <c r="J63" s="91"/>
      <c r="K63" s="46">
        <f t="shared" si="4"/>
        <v>-0.17882396237882028</v>
      </c>
      <c r="L63" s="46">
        <f t="shared" si="1"/>
        <v>1.4112450532304081E-2</v>
      </c>
    </row>
    <row r="64" spans="2:12" x14ac:dyDescent="0.2">
      <c r="B64" s="81" t="s">
        <v>127</v>
      </c>
      <c r="C64" s="82">
        <v>2.2321428571428572E-2</v>
      </c>
      <c r="D64" s="83">
        <v>0.14775208694680028</v>
      </c>
      <c r="E64" s="84">
        <v>2912</v>
      </c>
      <c r="F64" s="85">
        <v>0</v>
      </c>
      <c r="G64" s="42"/>
      <c r="H64" s="81" t="s">
        <v>127</v>
      </c>
      <c r="I64" s="96">
        <v>-3.0978308173123262E-2</v>
      </c>
      <c r="J64" s="91"/>
      <c r="K64" s="46">
        <f t="shared" si="4"/>
        <v>-0.20498409671112316</v>
      </c>
      <c r="L64" s="46">
        <f t="shared" si="1"/>
        <v>4.6800022080165102E-3</v>
      </c>
    </row>
    <row r="65" spans="2:12" x14ac:dyDescent="0.2">
      <c r="B65" s="81" t="s">
        <v>128</v>
      </c>
      <c r="C65" s="82">
        <v>1.1332417582417582E-2</v>
      </c>
      <c r="D65" s="83">
        <v>0.10586709942777787</v>
      </c>
      <c r="E65" s="84">
        <v>2912</v>
      </c>
      <c r="F65" s="85">
        <v>0</v>
      </c>
      <c r="G65" s="42"/>
      <c r="H65" s="81" t="s">
        <v>128</v>
      </c>
      <c r="I65" s="96">
        <v>-3.5269610525130754E-3</v>
      </c>
      <c r="J65" s="91"/>
      <c r="K65" s="46">
        <f t="shared" si="4"/>
        <v>-3.2937447761548305E-2</v>
      </c>
      <c r="L65" s="46">
        <f t="shared" si="1"/>
        <v>3.775393456516478E-4</v>
      </c>
    </row>
    <row r="66" spans="2:12" x14ac:dyDescent="0.2">
      <c r="B66" s="81" t="s">
        <v>129</v>
      </c>
      <c r="C66" s="82">
        <v>1.717032967032967E-3</v>
      </c>
      <c r="D66" s="83">
        <v>4.1408617400742663E-2</v>
      </c>
      <c r="E66" s="84">
        <v>2912</v>
      </c>
      <c r="F66" s="85">
        <v>0</v>
      </c>
      <c r="G66" s="42"/>
      <c r="H66" s="81" t="s">
        <v>129</v>
      </c>
      <c r="I66" s="96">
        <v>-2.1721719859289041E-3</v>
      </c>
      <c r="J66" s="91"/>
      <c r="K66" s="46">
        <f t="shared" si="4"/>
        <v>-5.2366933047615055E-2</v>
      </c>
      <c r="L66" s="46">
        <f t="shared" si="1"/>
        <v>9.007040427866367E-5</v>
      </c>
    </row>
    <row r="67" spans="2:12" x14ac:dyDescent="0.2">
      <c r="B67" s="81" t="s">
        <v>130</v>
      </c>
      <c r="C67" s="82">
        <v>1.717032967032967E-3</v>
      </c>
      <c r="D67" s="83">
        <v>4.1408617400743537E-2</v>
      </c>
      <c r="E67" s="84">
        <v>2912</v>
      </c>
      <c r="F67" s="85">
        <v>0</v>
      </c>
      <c r="G67" s="42"/>
      <c r="H67" s="81" t="s">
        <v>130</v>
      </c>
      <c r="I67" s="96">
        <v>-4.6767088923324301E-3</v>
      </c>
      <c r="J67" s="91"/>
      <c r="K67" s="46">
        <f t="shared" si="4"/>
        <v>-0.11274655185428258</v>
      </c>
      <c r="L67" s="46">
        <f t="shared" si="1"/>
        <v>1.9392251780922355E-4</v>
      </c>
    </row>
    <row r="68" spans="2:12" x14ac:dyDescent="0.2">
      <c r="B68" s="81" t="s">
        <v>131</v>
      </c>
      <c r="C68" s="82">
        <v>1.3736263736263737E-3</v>
      </c>
      <c r="D68" s="83">
        <v>3.7043363109082912E-2</v>
      </c>
      <c r="E68" s="84">
        <v>2912</v>
      </c>
      <c r="F68" s="85">
        <v>0</v>
      </c>
      <c r="G68" s="42"/>
      <c r="H68" s="81" t="s">
        <v>131</v>
      </c>
      <c r="I68" s="96">
        <v>-7.2357252637257332E-3</v>
      </c>
      <c r="J68" s="91"/>
      <c r="K68" s="46">
        <f t="shared" si="4"/>
        <v>-0.19506290666409351</v>
      </c>
      <c r="L68" s="46">
        <f t="shared" si="1"/>
        <v>2.6831211370576826E-4</v>
      </c>
    </row>
    <row r="69" spans="2:12" x14ac:dyDescent="0.2">
      <c r="B69" s="81" t="s">
        <v>132</v>
      </c>
      <c r="C69" s="82">
        <v>0.83791208791208793</v>
      </c>
      <c r="D69" s="83">
        <v>0.36859473243097352</v>
      </c>
      <c r="E69" s="84">
        <v>2912</v>
      </c>
      <c r="F69" s="85">
        <v>0</v>
      </c>
      <c r="G69" s="42"/>
      <c r="H69" s="81" t="s">
        <v>132</v>
      </c>
      <c r="I69" s="96">
        <v>7.8287067464007681E-2</v>
      </c>
      <c r="J69" s="91"/>
      <c r="K69" s="46">
        <f t="shared" si="4"/>
        <v>3.4426393521787106E-2</v>
      </c>
      <c r="L69" s="46">
        <f t="shared" si="1"/>
        <v>-0.17796694956178083</v>
      </c>
    </row>
    <row r="70" spans="2:12" x14ac:dyDescent="0.2">
      <c r="B70" s="81" t="s">
        <v>133</v>
      </c>
      <c r="C70" s="82">
        <v>0.6335851648351648</v>
      </c>
      <c r="D70" s="83">
        <v>0.48190741297674539</v>
      </c>
      <c r="E70" s="84">
        <v>2912</v>
      </c>
      <c r="F70" s="85">
        <v>0</v>
      </c>
      <c r="G70" s="42"/>
      <c r="H70" s="81" t="s">
        <v>133</v>
      </c>
      <c r="I70" s="96">
        <v>9.5375120951793086E-3</v>
      </c>
      <c r="J70" s="91"/>
      <c r="K70" s="46">
        <f t="shared" si="4"/>
        <v>7.2517787195906565E-3</v>
      </c>
      <c r="L70" s="46">
        <f t="shared" si="1"/>
        <v>-1.253939244390324E-2</v>
      </c>
    </row>
    <row r="71" spans="2:12" x14ac:dyDescent="0.2">
      <c r="B71" s="81" t="s">
        <v>134</v>
      </c>
      <c r="C71" s="82">
        <v>0.7321428571428571</v>
      </c>
      <c r="D71" s="83">
        <v>0.44291879884945129</v>
      </c>
      <c r="E71" s="84">
        <v>2912</v>
      </c>
      <c r="F71" s="85">
        <v>0</v>
      </c>
      <c r="G71" s="42"/>
      <c r="H71" s="81" t="s">
        <v>134</v>
      </c>
      <c r="I71" s="96">
        <v>7.1638963341240286E-2</v>
      </c>
      <c r="J71" s="91"/>
      <c r="K71" s="46">
        <f t="shared" si="4"/>
        <v>4.332398644554844E-2</v>
      </c>
      <c r="L71" s="46">
        <f t="shared" si="1"/>
        <v>-0.11841889628449903</v>
      </c>
    </row>
    <row r="72" spans="2:12" x14ac:dyDescent="0.2">
      <c r="B72" s="81" t="s">
        <v>135</v>
      </c>
      <c r="C72" s="82">
        <v>3.3997252747252744E-2</v>
      </c>
      <c r="D72" s="83">
        <v>0.18125319692085254</v>
      </c>
      <c r="E72" s="84">
        <v>2912</v>
      </c>
      <c r="F72" s="85">
        <v>0</v>
      </c>
      <c r="G72" s="42"/>
      <c r="H72" s="81" t="s">
        <v>135</v>
      </c>
      <c r="I72" s="96">
        <v>3.5352648721977867E-2</v>
      </c>
      <c r="J72" s="91"/>
      <c r="K72" s="46">
        <f t="shared" si="4"/>
        <v>0.18841463967669758</v>
      </c>
      <c r="L72" s="46">
        <f t="shared" ref="L72:L132" si="5">((0-C72)/D72)*I72</f>
        <v>-6.631016469247443E-3</v>
      </c>
    </row>
    <row r="73" spans="2:12" x14ac:dyDescent="0.2">
      <c r="B73" s="81" t="s">
        <v>136</v>
      </c>
      <c r="C73" s="82">
        <v>0.16964285714285715</v>
      </c>
      <c r="D73" s="83">
        <v>0.37538320215680032</v>
      </c>
      <c r="E73" s="84">
        <v>2912</v>
      </c>
      <c r="F73" s="85">
        <v>0</v>
      </c>
      <c r="G73" s="42"/>
      <c r="H73" s="81" t="s">
        <v>136</v>
      </c>
      <c r="I73" s="96">
        <v>7.296084188101748E-2</v>
      </c>
      <c r="J73" s="91"/>
      <c r="K73" s="46">
        <f t="shared" si="4"/>
        <v>0.16139122863432562</v>
      </c>
      <c r="L73" s="46">
        <f t="shared" si="5"/>
        <v>-3.2972401548948253E-2</v>
      </c>
    </row>
    <row r="74" spans="2:12" x14ac:dyDescent="0.2">
      <c r="B74" s="81" t="s">
        <v>137</v>
      </c>
      <c r="C74" s="82">
        <v>0.34581043956043955</v>
      </c>
      <c r="D74" s="83">
        <v>0.47571345734018339</v>
      </c>
      <c r="E74" s="84">
        <v>2912</v>
      </c>
      <c r="F74" s="85">
        <v>0</v>
      </c>
      <c r="G74" s="42"/>
      <c r="H74" s="81" t="s">
        <v>137</v>
      </c>
      <c r="I74" s="96">
        <v>8.5643795234045444E-2</v>
      </c>
      <c r="J74" s="91"/>
      <c r="K74" s="46">
        <f t="shared" si="4"/>
        <v>0.11777526133441024</v>
      </c>
      <c r="L74" s="46">
        <f t="shared" si="5"/>
        <v>-6.2257054154200055E-2</v>
      </c>
    </row>
    <row r="75" spans="2:12" x14ac:dyDescent="0.2">
      <c r="B75" s="81" t="s">
        <v>138</v>
      </c>
      <c r="C75" s="82">
        <v>0.5848214285714286</v>
      </c>
      <c r="D75" s="83">
        <v>0.49283743247457068</v>
      </c>
      <c r="E75" s="84">
        <v>2912</v>
      </c>
      <c r="F75" s="85">
        <v>0</v>
      </c>
      <c r="G75" s="42"/>
      <c r="H75" s="81" t="s">
        <v>138</v>
      </c>
      <c r="I75" s="96">
        <v>1.2498489602061999E-2</v>
      </c>
      <c r="J75" s="91"/>
      <c r="K75" s="46">
        <f t="shared" si="4"/>
        <v>1.0529040036476331E-2</v>
      </c>
      <c r="L75" s="46">
        <f t="shared" si="5"/>
        <v>-1.4831228438477412E-2</v>
      </c>
    </row>
    <row r="76" spans="2:12" x14ac:dyDescent="0.2">
      <c r="B76" s="81" t="s">
        <v>139</v>
      </c>
      <c r="C76" s="82">
        <v>0.49416208791208793</v>
      </c>
      <c r="D76" s="83">
        <v>0.50005178553348084</v>
      </c>
      <c r="E76" s="84">
        <v>2912</v>
      </c>
      <c r="F76" s="85">
        <v>0</v>
      </c>
      <c r="G76" s="42"/>
      <c r="H76" s="81" t="s">
        <v>139</v>
      </c>
      <c r="I76" s="96">
        <v>8.2844017779913376E-2</v>
      </c>
      <c r="J76" s="91"/>
      <c r="K76" s="46">
        <f t="shared" si="4"/>
        <v>8.3802610439753067E-2</v>
      </c>
      <c r="L76" s="46">
        <f t="shared" si="5"/>
        <v>-8.1868266410593804E-2</v>
      </c>
    </row>
    <row r="77" spans="2:12" x14ac:dyDescent="0.2">
      <c r="B77" s="81" t="s">
        <v>140</v>
      </c>
      <c r="C77" s="82">
        <v>5.5975274725274728E-2</v>
      </c>
      <c r="D77" s="83">
        <v>0.2299134530306996</v>
      </c>
      <c r="E77" s="84">
        <v>2912</v>
      </c>
      <c r="F77" s="85">
        <v>0</v>
      </c>
      <c r="G77" s="42"/>
      <c r="H77" s="81" t="s">
        <v>140</v>
      </c>
      <c r="I77" s="96">
        <v>3.9126088265752021E-2</v>
      </c>
      <c r="J77" s="91"/>
      <c r="K77" s="46">
        <f t="shared" si="4"/>
        <v>0.16065173324685469</v>
      </c>
      <c r="L77" s="46">
        <f t="shared" si="5"/>
        <v>-9.525730272549042E-3</v>
      </c>
    </row>
    <row r="78" spans="2:12" x14ac:dyDescent="0.2">
      <c r="B78" s="81" t="s">
        <v>141</v>
      </c>
      <c r="C78" s="82">
        <v>0.19711538461538461</v>
      </c>
      <c r="D78" s="83">
        <v>0.39788852241931499</v>
      </c>
      <c r="E78" s="84">
        <v>2912</v>
      </c>
      <c r="F78" s="85">
        <v>0</v>
      </c>
      <c r="G78" s="42"/>
      <c r="H78" s="81" t="s">
        <v>141</v>
      </c>
      <c r="I78" s="96">
        <v>6.4494944393903339E-2</v>
      </c>
      <c r="J78" s="91"/>
      <c r="K78" s="46">
        <f t="shared" si="4"/>
        <v>0.13014197622262841</v>
      </c>
      <c r="L78" s="46">
        <f t="shared" si="5"/>
        <v>-3.1951024102561461E-2</v>
      </c>
    </row>
    <row r="79" spans="2:12" x14ac:dyDescent="0.2">
      <c r="B79" s="81" t="s">
        <v>142</v>
      </c>
      <c r="C79" s="82">
        <v>0.12225274725274725</v>
      </c>
      <c r="D79" s="83">
        <v>0.32763375228532748</v>
      </c>
      <c r="E79" s="84">
        <v>2912</v>
      </c>
      <c r="F79" s="85">
        <v>0</v>
      </c>
      <c r="G79" s="42"/>
      <c r="H79" s="81" t="s">
        <v>142</v>
      </c>
      <c r="I79" s="96">
        <v>3.9569888378994868E-2</v>
      </c>
      <c r="J79" s="91"/>
      <c r="K79" s="46">
        <f t="shared" si="4"/>
        <v>0.10600971534193675</v>
      </c>
      <c r="L79" s="46">
        <f t="shared" si="5"/>
        <v>-1.4765046424776792E-2</v>
      </c>
    </row>
    <row r="80" spans="2:12" x14ac:dyDescent="0.2">
      <c r="B80" s="81" t="s">
        <v>143</v>
      </c>
      <c r="C80" s="82">
        <v>0.10748626373626374</v>
      </c>
      <c r="D80" s="83">
        <v>0.30978366996130541</v>
      </c>
      <c r="E80" s="84">
        <v>2912</v>
      </c>
      <c r="F80" s="85">
        <v>0</v>
      </c>
      <c r="G80" s="42"/>
      <c r="H80" s="81" t="s">
        <v>143</v>
      </c>
      <c r="I80" s="96">
        <v>7.0748697267117258E-2</v>
      </c>
      <c r="J80" s="91"/>
      <c r="K80" s="46">
        <f t="shared" si="4"/>
        <v>0.20383315925450188</v>
      </c>
      <c r="L80" s="46">
        <f t="shared" si="5"/>
        <v>-2.4547817947925776E-2</v>
      </c>
    </row>
    <row r="81" spans="2:12" x14ac:dyDescent="0.2">
      <c r="B81" s="81" t="s">
        <v>144</v>
      </c>
      <c r="C81" s="82">
        <v>8.8598901098901103E-2</v>
      </c>
      <c r="D81" s="83">
        <v>0.28421272866372727</v>
      </c>
      <c r="E81" s="84">
        <v>2912</v>
      </c>
      <c r="F81" s="85">
        <v>0</v>
      </c>
      <c r="G81" s="42"/>
      <c r="H81" s="81" t="s">
        <v>144</v>
      </c>
      <c r="I81" s="96">
        <v>6.5169752642921561E-2</v>
      </c>
      <c r="J81" s="91"/>
      <c r="K81" s="46">
        <f t="shared" si="4"/>
        <v>0.20898354712377071</v>
      </c>
      <c r="L81" s="46">
        <f t="shared" si="5"/>
        <v>-2.0315657557623532E-2</v>
      </c>
    </row>
    <row r="82" spans="2:12" x14ac:dyDescent="0.2">
      <c r="B82" s="81" t="s">
        <v>145</v>
      </c>
      <c r="C82" s="82">
        <v>0.15934065934065933</v>
      </c>
      <c r="D82" s="83">
        <v>0.36605631964702945</v>
      </c>
      <c r="E82" s="84">
        <v>2912</v>
      </c>
      <c r="F82" s="85">
        <v>0</v>
      </c>
      <c r="G82" s="42"/>
      <c r="H82" s="81" t="s">
        <v>145</v>
      </c>
      <c r="I82" s="96">
        <v>-1.5136399131466798E-2</v>
      </c>
      <c r="J82" s="91"/>
      <c r="K82" s="46">
        <f t="shared" si="4"/>
        <v>-3.4761195561615145E-2</v>
      </c>
      <c r="L82" s="46">
        <f t="shared" si="5"/>
        <v>6.5887233417440466E-3</v>
      </c>
    </row>
    <row r="83" spans="2:12" x14ac:dyDescent="0.2">
      <c r="B83" s="81" t="s">
        <v>146</v>
      </c>
      <c r="C83" s="82">
        <v>3.331043956043956E-2</v>
      </c>
      <c r="D83" s="83">
        <v>0.17947678390549071</v>
      </c>
      <c r="E83" s="84">
        <v>2912</v>
      </c>
      <c r="F83" s="85">
        <v>0</v>
      </c>
      <c r="G83" s="42"/>
      <c r="H83" s="81" t="s">
        <v>146</v>
      </c>
      <c r="I83" s="96">
        <v>3.735129527636416E-2</v>
      </c>
      <c r="J83" s="91"/>
      <c r="K83" s="46">
        <f t="shared" si="4"/>
        <v>0.20117982073698215</v>
      </c>
      <c r="L83" s="46">
        <f t="shared" si="5"/>
        <v>-6.9323064339208767E-3</v>
      </c>
    </row>
    <row r="84" spans="2:12" x14ac:dyDescent="0.2">
      <c r="B84" s="81" t="s">
        <v>147</v>
      </c>
      <c r="C84" s="82">
        <v>0.53949175824175821</v>
      </c>
      <c r="D84" s="83">
        <v>0.49852356655521546</v>
      </c>
      <c r="E84" s="84">
        <v>2912</v>
      </c>
      <c r="F84" s="85">
        <v>0</v>
      </c>
      <c r="G84" s="42"/>
      <c r="H84" s="81" t="s">
        <v>147</v>
      </c>
      <c r="I84" s="96">
        <v>4.8270060701581692E-2</v>
      </c>
      <c r="J84" s="91"/>
      <c r="K84" s="46">
        <f t="shared" ref="K84:K132" si="6">((1-C84)/D84)*I84</f>
        <v>4.4589187501905138E-2</v>
      </c>
      <c r="L84" s="46">
        <f t="shared" si="5"/>
        <v>-5.2236848296415339E-2</v>
      </c>
    </row>
    <row r="85" spans="2:12" x14ac:dyDescent="0.2">
      <c r="B85" s="81" t="s">
        <v>148</v>
      </c>
      <c r="C85" s="82">
        <v>0.27918956043956045</v>
      </c>
      <c r="D85" s="83">
        <v>0.44867792636656356</v>
      </c>
      <c r="E85" s="84">
        <v>2912</v>
      </c>
      <c r="F85" s="85">
        <v>0</v>
      </c>
      <c r="G85" s="42"/>
      <c r="H85" s="81" t="s">
        <v>148</v>
      </c>
      <c r="I85" s="96">
        <v>2.2005248542156568E-2</v>
      </c>
      <c r="J85" s="91"/>
      <c r="K85" s="46">
        <f t="shared" si="6"/>
        <v>3.535189039219612E-2</v>
      </c>
      <c r="L85" s="46">
        <f t="shared" si="5"/>
        <v>-1.3692752210031181E-2</v>
      </c>
    </row>
    <row r="86" spans="2:12" x14ac:dyDescent="0.2">
      <c r="B86" s="81" t="s">
        <v>149</v>
      </c>
      <c r="C86" s="82">
        <v>0.70398351648351654</v>
      </c>
      <c r="D86" s="83">
        <v>0.45657673214428113</v>
      </c>
      <c r="E86" s="84">
        <v>2912</v>
      </c>
      <c r="F86" s="85">
        <v>0</v>
      </c>
      <c r="G86" s="42"/>
      <c r="H86" s="81" t="s">
        <v>149</v>
      </c>
      <c r="I86" s="96">
        <v>3.9071670897544701E-2</v>
      </c>
      <c r="J86" s="91"/>
      <c r="K86" s="46">
        <f t="shared" si="6"/>
        <v>2.5331686461301368E-2</v>
      </c>
      <c r="L86" s="46">
        <f t="shared" si="5"/>
        <v>-6.0243569890565909E-2</v>
      </c>
    </row>
    <row r="87" spans="2:12" x14ac:dyDescent="0.2">
      <c r="B87" s="81" t="s">
        <v>150</v>
      </c>
      <c r="C87" s="82">
        <v>5.7348901098901096E-2</v>
      </c>
      <c r="D87" s="83">
        <v>0.23254800704601283</v>
      </c>
      <c r="E87" s="84">
        <v>2912</v>
      </c>
      <c r="F87" s="85">
        <v>0</v>
      </c>
      <c r="G87" s="42"/>
      <c r="H87" s="81" t="s">
        <v>150</v>
      </c>
      <c r="I87" s="96">
        <v>-2.6947854673355229E-2</v>
      </c>
      <c r="J87" s="91"/>
      <c r="K87" s="46">
        <f t="shared" si="6"/>
        <v>-0.1092351860742423</v>
      </c>
      <c r="L87" s="46">
        <f t="shared" si="5"/>
        <v>6.6456379141706604E-3</v>
      </c>
    </row>
    <row r="88" spans="2:12" x14ac:dyDescent="0.2">
      <c r="B88" s="81" t="s">
        <v>151</v>
      </c>
      <c r="C88" s="82">
        <v>0.13907967032967034</v>
      </c>
      <c r="D88" s="83">
        <v>0.34608907533285793</v>
      </c>
      <c r="E88" s="84">
        <v>2912</v>
      </c>
      <c r="F88" s="85">
        <v>0</v>
      </c>
      <c r="G88" s="42"/>
      <c r="H88" s="81" t="s">
        <v>151</v>
      </c>
      <c r="I88" s="96">
        <v>6.9219954847503956E-2</v>
      </c>
      <c r="J88" s="91"/>
      <c r="K88" s="46">
        <f t="shared" si="6"/>
        <v>0.17218938878600498</v>
      </c>
      <c r="L88" s="46">
        <f t="shared" si="5"/>
        <v>-2.7816793960244127E-2</v>
      </c>
    </row>
    <row r="89" spans="2:12" x14ac:dyDescent="0.2">
      <c r="B89" s="81" t="s">
        <v>152</v>
      </c>
      <c r="C89" s="82">
        <v>6.181318681318681E-3</v>
      </c>
      <c r="D89" s="83">
        <v>7.8391455464512011E-2</v>
      </c>
      <c r="E89" s="84">
        <v>2912</v>
      </c>
      <c r="F89" s="85">
        <v>0</v>
      </c>
      <c r="G89" s="42"/>
      <c r="H89" s="81" t="s">
        <v>152</v>
      </c>
      <c r="I89" s="96">
        <v>1.2506366254201786E-3</v>
      </c>
      <c r="J89" s="91"/>
      <c r="K89" s="46">
        <f t="shared" si="6"/>
        <v>1.5855121384327327E-2</v>
      </c>
      <c r="L89" s="46">
        <f t="shared" si="5"/>
        <v>-9.8615129550066289E-5</v>
      </c>
    </row>
    <row r="90" spans="2:12" x14ac:dyDescent="0.2">
      <c r="B90" s="81" t="s">
        <v>153</v>
      </c>
      <c r="C90" s="82">
        <v>4.2925824175824176E-2</v>
      </c>
      <c r="D90" s="83">
        <v>0.20272471699864503</v>
      </c>
      <c r="E90" s="84">
        <v>2912</v>
      </c>
      <c r="F90" s="85">
        <v>0</v>
      </c>
      <c r="G90" s="42"/>
      <c r="H90" s="81" t="s">
        <v>153</v>
      </c>
      <c r="I90" s="96">
        <v>-1.6162285462832392E-2</v>
      </c>
      <c r="J90" s="91"/>
      <c r="K90" s="46">
        <f t="shared" si="6"/>
        <v>-7.6303009656581544E-2</v>
      </c>
      <c r="L90" s="46">
        <f t="shared" si="5"/>
        <v>3.4222734865707542E-3</v>
      </c>
    </row>
    <row r="91" spans="2:12" x14ac:dyDescent="0.2">
      <c r="B91" s="81" t="s">
        <v>154</v>
      </c>
      <c r="C91" s="82">
        <v>8.241758241758242E-3</v>
      </c>
      <c r="D91" s="83">
        <v>9.042477301483319E-2</v>
      </c>
      <c r="E91" s="84">
        <v>2912</v>
      </c>
      <c r="F91" s="85">
        <v>0</v>
      </c>
      <c r="G91" s="42"/>
      <c r="H91" s="81" t="s">
        <v>154</v>
      </c>
      <c r="I91" s="96">
        <v>-3.0032343662755329E-3</v>
      </c>
      <c r="J91" s="91"/>
      <c r="K91" s="46">
        <f t="shared" si="6"/>
        <v>-3.2938788070795186E-2</v>
      </c>
      <c r="L91" s="46">
        <f t="shared" si="5"/>
        <v>2.7372954075453063E-4</v>
      </c>
    </row>
    <row r="92" spans="2:12" x14ac:dyDescent="0.2">
      <c r="B92" s="81" t="s">
        <v>155</v>
      </c>
      <c r="C92" s="82">
        <v>6.868131868131868E-3</v>
      </c>
      <c r="D92" s="83">
        <v>8.2603291703709697E-2</v>
      </c>
      <c r="E92" s="84">
        <v>2912</v>
      </c>
      <c r="F92" s="85">
        <v>0</v>
      </c>
      <c r="G92" s="42"/>
      <c r="H92" s="81" t="s">
        <v>155</v>
      </c>
      <c r="I92" s="96">
        <v>1.052827557047065E-2</v>
      </c>
      <c r="J92" s="91"/>
      <c r="K92" s="46">
        <f t="shared" si="6"/>
        <v>0.12658050024220827</v>
      </c>
      <c r="L92" s="46">
        <f t="shared" si="5"/>
        <v>-8.7538381910240849E-4</v>
      </c>
    </row>
    <row r="93" spans="2:12" x14ac:dyDescent="0.2">
      <c r="B93" s="81" t="s">
        <v>156</v>
      </c>
      <c r="C93" s="82">
        <v>9.6153846153846159E-3</v>
      </c>
      <c r="D93" s="83">
        <v>9.7602255886298381E-2</v>
      </c>
      <c r="E93" s="84">
        <v>2912</v>
      </c>
      <c r="F93" s="85">
        <v>0</v>
      </c>
      <c r="G93" s="42"/>
      <c r="H93" s="81" t="s">
        <v>156</v>
      </c>
      <c r="I93" s="96">
        <v>6.2072806292573415E-3</v>
      </c>
      <c r="J93" s="91"/>
      <c r="K93" s="46">
        <f t="shared" si="6"/>
        <v>6.2986200295954628E-2</v>
      </c>
      <c r="L93" s="46">
        <f t="shared" si="5"/>
        <v>-6.1151650772771479E-4</v>
      </c>
    </row>
    <row r="94" spans="2:12" x14ac:dyDescent="0.2">
      <c r="B94" s="81" t="s">
        <v>157</v>
      </c>
      <c r="C94" s="82">
        <v>1.6826923076923076E-2</v>
      </c>
      <c r="D94" s="83">
        <v>0.12864470813323595</v>
      </c>
      <c r="E94" s="84">
        <v>2912</v>
      </c>
      <c r="F94" s="85">
        <v>0</v>
      </c>
      <c r="G94" s="42"/>
      <c r="H94" s="81" t="s">
        <v>157</v>
      </c>
      <c r="I94" s="96">
        <v>-1.7779877635054992E-3</v>
      </c>
      <c r="J94" s="91"/>
      <c r="K94" s="46">
        <f t="shared" si="6"/>
        <v>-1.3588352957098123E-2</v>
      </c>
      <c r="L94" s="46">
        <f t="shared" si="5"/>
        <v>2.3256349804324415E-4</v>
      </c>
    </row>
    <row r="95" spans="2:12" x14ac:dyDescent="0.2">
      <c r="B95" s="81" t="s">
        <v>158</v>
      </c>
      <c r="C95" s="82">
        <v>3.1593406593406592E-2</v>
      </c>
      <c r="D95" s="83">
        <v>0.17494505845448294</v>
      </c>
      <c r="E95" s="84">
        <v>2912</v>
      </c>
      <c r="F95" s="85">
        <v>0</v>
      </c>
      <c r="G95" s="42"/>
      <c r="H95" s="81" t="s">
        <v>158</v>
      </c>
      <c r="I95" s="96">
        <v>1.0482763278723995E-3</v>
      </c>
      <c r="J95" s="91"/>
      <c r="K95" s="46">
        <f t="shared" si="6"/>
        <v>5.8027229610935621E-3</v>
      </c>
      <c r="L95" s="46">
        <f t="shared" si="5"/>
        <v>-1.8930869234773325E-4</v>
      </c>
    </row>
    <row r="96" spans="2:12" x14ac:dyDescent="0.2">
      <c r="B96" s="81" t="s">
        <v>159</v>
      </c>
      <c r="C96" s="82">
        <v>0.9869505494505495</v>
      </c>
      <c r="D96" s="83">
        <v>0.11350588838658354</v>
      </c>
      <c r="E96" s="84">
        <v>2912</v>
      </c>
      <c r="F96" s="85">
        <v>0</v>
      </c>
      <c r="G96" s="42"/>
      <c r="H96" s="81" t="s">
        <v>159</v>
      </c>
      <c r="I96" s="96">
        <v>1.8669183652787254E-2</v>
      </c>
      <c r="J96" s="91"/>
      <c r="K96" s="46">
        <f t="shared" si="6"/>
        <v>2.1463431751304039E-3</v>
      </c>
      <c r="L96" s="46">
        <f t="shared" si="5"/>
        <v>-0.16233132329802114</v>
      </c>
    </row>
    <row r="97" spans="2:12" x14ac:dyDescent="0.2">
      <c r="B97" s="81" t="s">
        <v>160</v>
      </c>
      <c r="C97" s="82">
        <v>0.38083791208791207</v>
      </c>
      <c r="D97" s="83">
        <v>0.48567622963499485</v>
      </c>
      <c r="E97" s="84">
        <v>2912</v>
      </c>
      <c r="F97" s="85">
        <v>0</v>
      </c>
      <c r="G97" s="42"/>
      <c r="H97" s="81" t="s">
        <v>160</v>
      </c>
      <c r="I97" s="96">
        <v>7.9646925811243274E-2</v>
      </c>
      <c r="J97" s="91"/>
      <c r="K97" s="46">
        <f t="shared" si="6"/>
        <v>0.10153751382506464</v>
      </c>
      <c r="L97" s="46">
        <f t="shared" si="5"/>
        <v>-6.245429996228323E-2</v>
      </c>
    </row>
    <row r="98" spans="2:12" x14ac:dyDescent="0.2">
      <c r="B98" s="81" t="s">
        <v>161</v>
      </c>
      <c r="C98" s="82">
        <v>0.10679945054945054</v>
      </c>
      <c r="D98" s="83">
        <v>0.30891114881623966</v>
      </c>
      <c r="E98" s="84">
        <v>2912</v>
      </c>
      <c r="F98" s="85">
        <v>0</v>
      </c>
      <c r="G98" s="42"/>
      <c r="H98" s="81" t="s">
        <v>161</v>
      </c>
      <c r="I98" s="96">
        <v>-4.5546875366377013E-2</v>
      </c>
      <c r="J98" s="91"/>
      <c r="K98" s="46">
        <f t="shared" si="6"/>
        <v>-0.13169642552203328</v>
      </c>
      <c r="L98" s="46">
        <f t="shared" si="5"/>
        <v>1.5746862105864033E-2</v>
      </c>
    </row>
    <row r="99" spans="2:12" x14ac:dyDescent="0.2">
      <c r="B99" s="81" t="s">
        <v>162</v>
      </c>
      <c r="C99" s="82">
        <v>1.1332417582417582E-2</v>
      </c>
      <c r="D99" s="83">
        <v>0.10586709942777676</v>
      </c>
      <c r="E99" s="84">
        <v>2912</v>
      </c>
      <c r="F99" s="85">
        <v>0</v>
      </c>
      <c r="G99" s="42"/>
      <c r="H99" s="81" t="s">
        <v>162</v>
      </c>
      <c r="I99" s="96">
        <v>-1.9117707385834373E-2</v>
      </c>
      <c r="J99" s="91"/>
      <c r="K99" s="46">
        <f t="shared" si="6"/>
        <v>-0.17853570792703222</v>
      </c>
      <c r="L99" s="46">
        <f t="shared" si="5"/>
        <v>2.046432220073658E-3</v>
      </c>
    </row>
    <row r="100" spans="2:12" x14ac:dyDescent="0.2">
      <c r="B100" s="81" t="s">
        <v>163</v>
      </c>
      <c r="C100" s="82">
        <v>3.4340659340659343E-4</v>
      </c>
      <c r="D100" s="83">
        <v>1.8531232916527696E-2</v>
      </c>
      <c r="E100" s="84">
        <v>2912</v>
      </c>
      <c r="F100" s="85">
        <v>0</v>
      </c>
      <c r="G100" s="42"/>
      <c r="H100" s="81" t="s">
        <v>163</v>
      </c>
      <c r="I100" s="96">
        <v>-5.9377537612742854E-3</v>
      </c>
      <c r="J100" s="91"/>
      <c r="K100" s="46">
        <f t="shared" si="6"/>
        <v>-0.32030867693582732</v>
      </c>
      <c r="L100" s="46">
        <f t="shared" si="5"/>
        <v>1.1003389795116021E-4</v>
      </c>
    </row>
    <row r="101" spans="2:12" x14ac:dyDescent="0.2">
      <c r="B101" s="81" t="s">
        <v>164</v>
      </c>
      <c r="C101" s="82">
        <v>1.717032967032967E-3</v>
      </c>
      <c r="D101" s="83">
        <v>4.1408617400741213E-2</v>
      </c>
      <c r="E101" s="84">
        <v>2912</v>
      </c>
      <c r="F101" s="85">
        <v>0</v>
      </c>
      <c r="G101" s="42"/>
      <c r="H101" s="81" t="s">
        <v>164</v>
      </c>
      <c r="I101" s="96">
        <v>-5.3406241067024563E-3</v>
      </c>
      <c r="J101" s="91"/>
      <c r="K101" s="46">
        <f t="shared" si="6"/>
        <v>-0.12875228427576732</v>
      </c>
      <c r="L101" s="46">
        <f t="shared" si="5"/>
        <v>2.2145215733706107E-4</v>
      </c>
    </row>
    <row r="102" spans="2:12" x14ac:dyDescent="0.2">
      <c r="B102" s="81" t="s">
        <v>166</v>
      </c>
      <c r="C102" s="82">
        <v>0.25961538461538464</v>
      </c>
      <c r="D102" s="83">
        <v>0.43849887952124028</v>
      </c>
      <c r="E102" s="84">
        <v>2912</v>
      </c>
      <c r="F102" s="85">
        <v>0</v>
      </c>
      <c r="G102" s="42"/>
      <c r="H102" s="81" t="s">
        <v>166</v>
      </c>
      <c r="I102" s="96">
        <v>8.7655277012446506E-2</v>
      </c>
      <c r="J102" s="91"/>
      <c r="K102" s="46">
        <f t="shared" si="6"/>
        <v>0.14800178880308523</v>
      </c>
      <c r="L102" s="46">
        <f t="shared" si="5"/>
        <v>-5.1896731138744177E-2</v>
      </c>
    </row>
    <row r="103" spans="2:12" x14ac:dyDescent="0.2">
      <c r="B103" s="81" t="s">
        <v>167</v>
      </c>
      <c r="C103" s="82">
        <v>0.61572802197802201</v>
      </c>
      <c r="D103" s="83">
        <v>0.48650622324247711</v>
      </c>
      <c r="E103" s="84">
        <v>2912</v>
      </c>
      <c r="F103" s="85">
        <v>0</v>
      </c>
      <c r="G103" s="42"/>
      <c r="H103" s="81" t="s">
        <v>167</v>
      </c>
      <c r="I103" s="96">
        <v>-4.5950235213289295E-2</v>
      </c>
      <c r="J103" s="91"/>
      <c r="K103" s="46">
        <f t="shared" si="6"/>
        <v>-3.6294269081086954E-2</v>
      </c>
      <c r="L103" s="46">
        <f t="shared" si="5"/>
        <v>5.815516037746999E-2</v>
      </c>
    </row>
    <row r="104" spans="2:12" x14ac:dyDescent="0.2">
      <c r="B104" s="81" t="s">
        <v>168</v>
      </c>
      <c r="C104" s="82">
        <v>4.464285714285714E-3</v>
      </c>
      <c r="D104" s="83">
        <v>6.6677452056522368E-2</v>
      </c>
      <c r="E104" s="84">
        <v>2912</v>
      </c>
      <c r="F104" s="85">
        <v>0</v>
      </c>
      <c r="G104" s="42"/>
      <c r="H104" s="81" t="s">
        <v>168</v>
      </c>
      <c r="I104" s="96">
        <v>5.150020094955173E-3</v>
      </c>
      <c r="J104" s="91"/>
      <c r="K104" s="46">
        <f t="shared" si="6"/>
        <v>7.6892994193461475E-2</v>
      </c>
      <c r="L104" s="46">
        <f t="shared" si="5"/>
        <v>-3.4481163315453573E-4</v>
      </c>
    </row>
    <row r="105" spans="2:12" x14ac:dyDescent="0.2">
      <c r="B105" s="81" t="s">
        <v>169</v>
      </c>
      <c r="C105" s="82">
        <v>1.0302197802197802E-3</v>
      </c>
      <c r="D105" s="83">
        <v>3.2086008923239054E-2</v>
      </c>
      <c r="E105" s="84">
        <v>2912</v>
      </c>
      <c r="F105" s="85">
        <v>0</v>
      </c>
      <c r="G105" s="42"/>
      <c r="H105" s="81" t="s">
        <v>169</v>
      </c>
      <c r="I105" s="96">
        <v>-4.887049161955535E-3</v>
      </c>
      <c r="J105" s="91"/>
      <c r="K105" s="46">
        <f t="shared" si="6"/>
        <v>-0.15215399456259787</v>
      </c>
      <c r="L105" s="46">
        <f t="shared" si="5"/>
        <v>1.5691371044613048E-4</v>
      </c>
    </row>
    <row r="106" spans="2:12" x14ac:dyDescent="0.2">
      <c r="B106" s="81" t="s">
        <v>170</v>
      </c>
      <c r="C106" s="82">
        <v>1.1675824175824176E-2</v>
      </c>
      <c r="D106" s="83">
        <v>0.10744051101462339</v>
      </c>
      <c r="E106" s="84">
        <v>2912</v>
      </c>
      <c r="F106" s="85">
        <v>0</v>
      </c>
      <c r="G106" s="42"/>
      <c r="H106" s="81" t="s">
        <v>170</v>
      </c>
      <c r="I106" s="96">
        <v>-2.512145574360683E-2</v>
      </c>
      <c r="J106" s="91"/>
      <c r="K106" s="46">
        <f t="shared" si="6"/>
        <v>-0.23108734134673325</v>
      </c>
      <c r="L106" s="46">
        <f t="shared" si="5"/>
        <v>2.7300102869315256E-3</v>
      </c>
    </row>
    <row r="107" spans="2:12" x14ac:dyDescent="0.2">
      <c r="B107" s="81" t="s">
        <v>171</v>
      </c>
      <c r="C107" s="82">
        <v>6.1469780219780217E-2</v>
      </c>
      <c r="D107" s="83">
        <v>0.24023127335891964</v>
      </c>
      <c r="E107" s="84">
        <v>2912</v>
      </c>
      <c r="F107" s="85">
        <v>0</v>
      </c>
      <c r="G107" s="42"/>
      <c r="H107" s="81" t="s">
        <v>171</v>
      </c>
      <c r="I107" s="96">
        <v>-2.5120630784687233E-2</v>
      </c>
      <c r="J107" s="91"/>
      <c r="K107" s="46">
        <f t="shared" si="6"/>
        <v>-9.8140724151870223E-2</v>
      </c>
      <c r="L107" s="46">
        <f t="shared" si="5"/>
        <v>6.4278044724422872E-3</v>
      </c>
    </row>
    <row r="108" spans="2:12" x14ac:dyDescent="0.2">
      <c r="B108" s="81" t="s">
        <v>172</v>
      </c>
      <c r="C108" s="82">
        <v>6.181318681318681E-3</v>
      </c>
      <c r="D108" s="83">
        <v>7.8391455464511858E-2</v>
      </c>
      <c r="E108" s="84">
        <v>2912</v>
      </c>
      <c r="F108" s="85">
        <v>0</v>
      </c>
      <c r="G108" s="42"/>
      <c r="H108" s="81" t="s">
        <v>172</v>
      </c>
      <c r="I108" s="96">
        <v>-1.5051810249860449E-2</v>
      </c>
      <c r="J108" s="91"/>
      <c r="K108" s="46">
        <f t="shared" si="6"/>
        <v>-0.19082143743009367</v>
      </c>
      <c r="L108" s="46">
        <f t="shared" si="5"/>
        <v>1.1868645037117088E-3</v>
      </c>
    </row>
    <row r="109" spans="2:12" x14ac:dyDescent="0.2">
      <c r="B109" s="81" t="s">
        <v>173</v>
      </c>
      <c r="C109" s="82">
        <v>2.6785714285714284E-2</v>
      </c>
      <c r="D109" s="83">
        <v>0.16148434870467598</v>
      </c>
      <c r="E109" s="84">
        <v>2912</v>
      </c>
      <c r="F109" s="85">
        <v>0</v>
      </c>
      <c r="G109" s="42"/>
      <c r="H109" s="81" t="s">
        <v>173</v>
      </c>
      <c r="I109" s="96">
        <v>-1.1276295987799242E-2</v>
      </c>
      <c r="J109" s="91"/>
      <c r="K109" s="46">
        <f t="shared" si="6"/>
        <v>-6.7958612913866442E-2</v>
      </c>
      <c r="L109" s="46">
        <f t="shared" si="5"/>
        <v>1.870420538913755E-3</v>
      </c>
    </row>
    <row r="110" spans="2:12" x14ac:dyDescent="0.2">
      <c r="B110" s="81" t="s">
        <v>174</v>
      </c>
      <c r="C110" s="82">
        <v>7.554945054945055E-3</v>
      </c>
      <c r="D110" s="83">
        <v>8.6605101246600244E-2</v>
      </c>
      <c r="E110" s="84">
        <v>2912</v>
      </c>
      <c r="F110" s="85">
        <v>0</v>
      </c>
      <c r="G110" s="42"/>
      <c r="H110" s="81" t="s">
        <v>174</v>
      </c>
      <c r="I110" s="96">
        <v>-3.3799908843119737E-3</v>
      </c>
      <c r="J110" s="91"/>
      <c r="K110" s="46">
        <f t="shared" si="6"/>
        <v>-3.8732767361396782E-2</v>
      </c>
      <c r="L110" s="46">
        <f t="shared" si="5"/>
        <v>2.9485151624592708E-4</v>
      </c>
    </row>
    <row r="111" spans="2:12" x14ac:dyDescent="0.2">
      <c r="B111" s="81" t="s">
        <v>175</v>
      </c>
      <c r="C111" s="82">
        <v>1.717032967032967E-3</v>
      </c>
      <c r="D111" s="83">
        <v>4.1408617400743586E-2</v>
      </c>
      <c r="E111" s="84">
        <v>2912</v>
      </c>
      <c r="F111" s="85">
        <v>0</v>
      </c>
      <c r="G111" s="42"/>
      <c r="H111" s="81" t="s">
        <v>175</v>
      </c>
      <c r="I111" s="96">
        <v>-8.9252187094906732E-3</v>
      </c>
      <c r="J111" s="91"/>
      <c r="K111" s="46">
        <f t="shared" si="6"/>
        <v>-0.21517003884724006</v>
      </c>
      <c r="L111" s="46">
        <f t="shared" si="5"/>
        <v>3.7008950610120406E-4</v>
      </c>
    </row>
    <row r="112" spans="2:12" x14ac:dyDescent="0.2">
      <c r="B112" s="81" t="s">
        <v>176</v>
      </c>
      <c r="C112" s="82">
        <v>0.42960164835164832</v>
      </c>
      <c r="D112" s="83">
        <v>0.49510428269479995</v>
      </c>
      <c r="E112" s="84">
        <v>2912</v>
      </c>
      <c r="F112" s="85">
        <v>0</v>
      </c>
      <c r="G112" s="42"/>
      <c r="H112" s="81" t="s">
        <v>176</v>
      </c>
      <c r="I112" s="96">
        <v>-4.0858437851391594E-2</v>
      </c>
      <c r="J112" s="91"/>
      <c r="K112" s="46">
        <f t="shared" si="6"/>
        <v>-4.7072074340602683E-2</v>
      </c>
      <c r="L112" s="46">
        <f t="shared" si="5"/>
        <v>3.5452838651471363E-2</v>
      </c>
    </row>
    <row r="113" spans="2:12" x14ac:dyDescent="0.2">
      <c r="B113" s="81" t="s">
        <v>177</v>
      </c>
      <c r="C113" s="82">
        <v>6.7651098901098897E-2</v>
      </c>
      <c r="D113" s="83">
        <v>0.25118936150586668</v>
      </c>
      <c r="E113" s="84">
        <v>2912</v>
      </c>
      <c r="F113" s="85">
        <v>0</v>
      </c>
      <c r="G113" s="42"/>
      <c r="H113" s="81" t="s">
        <v>177</v>
      </c>
      <c r="I113" s="96">
        <v>-1.4463633908924427E-2</v>
      </c>
      <c r="J113" s="91"/>
      <c r="K113" s="46">
        <f t="shared" si="6"/>
        <v>-5.3685208243055067E-2</v>
      </c>
      <c r="L113" s="46">
        <f t="shared" si="5"/>
        <v>3.8953908006931293E-3</v>
      </c>
    </row>
    <row r="114" spans="2:12" x14ac:dyDescent="0.2">
      <c r="B114" s="81" t="s">
        <v>178</v>
      </c>
      <c r="C114" s="82">
        <v>5.837912087912088E-3</v>
      </c>
      <c r="D114" s="83">
        <v>7.6195962024396727E-2</v>
      </c>
      <c r="E114" s="84">
        <v>2912</v>
      </c>
      <c r="F114" s="85">
        <v>0</v>
      </c>
      <c r="G114" s="42"/>
      <c r="H114" s="81" t="s">
        <v>178</v>
      </c>
      <c r="I114" s="96">
        <v>-7.3001040255495477E-4</v>
      </c>
      <c r="J114" s="91"/>
      <c r="K114" s="46">
        <f t="shared" si="6"/>
        <v>-9.5247654432029424E-3</v>
      </c>
      <c r="L114" s="46">
        <f t="shared" si="5"/>
        <v>5.593126512416236E-5</v>
      </c>
    </row>
    <row r="115" spans="2:12" x14ac:dyDescent="0.2">
      <c r="B115" s="81" t="s">
        <v>179</v>
      </c>
      <c r="C115" s="82">
        <v>1.0302197802197802E-3</v>
      </c>
      <c r="D115" s="83">
        <v>3.2086008923239574E-2</v>
      </c>
      <c r="E115" s="84">
        <v>2912</v>
      </c>
      <c r="F115" s="85">
        <v>0</v>
      </c>
      <c r="G115" s="42"/>
      <c r="H115" s="81" t="s">
        <v>179</v>
      </c>
      <c r="I115" s="96">
        <v>2.3703817735574117E-3</v>
      </c>
      <c r="J115" s="91"/>
      <c r="K115" s="46">
        <f t="shared" si="6"/>
        <v>7.3799760045960269E-2</v>
      </c>
      <c r="L115" s="46">
        <f t="shared" si="5"/>
        <v>-7.6108380934300715E-5</v>
      </c>
    </row>
    <row r="116" spans="2:12" x14ac:dyDescent="0.2">
      <c r="B116" s="81" t="s">
        <v>180</v>
      </c>
      <c r="C116" s="82">
        <v>0.37912087912087911</v>
      </c>
      <c r="D116" s="83">
        <v>0.48525158400245405</v>
      </c>
      <c r="E116" s="84">
        <v>2912</v>
      </c>
      <c r="F116" s="85">
        <v>0</v>
      </c>
      <c r="G116" s="42"/>
      <c r="H116" s="81" t="s">
        <v>180</v>
      </c>
      <c r="I116" s="96">
        <v>7.5126661555007482E-2</v>
      </c>
      <c r="J116" s="91"/>
      <c r="K116" s="46">
        <f t="shared" si="6"/>
        <v>9.6124519978115941E-2</v>
      </c>
      <c r="L116" s="46">
        <f t="shared" si="5"/>
        <v>-5.8695503349469019E-2</v>
      </c>
    </row>
    <row r="117" spans="2:12" x14ac:dyDescent="0.2">
      <c r="B117" s="81" t="s">
        <v>181</v>
      </c>
      <c r="C117" s="82">
        <v>3.4340659340659343E-4</v>
      </c>
      <c r="D117" s="83">
        <v>1.8531232916527543E-2</v>
      </c>
      <c r="E117" s="84">
        <v>2912</v>
      </c>
      <c r="F117" s="85">
        <v>0</v>
      </c>
      <c r="G117" s="42"/>
      <c r="H117" s="81" t="s">
        <v>181</v>
      </c>
      <c r="I117" s="96">
        <v>-3.2190045374009676E-3</v>
      </c>
      <c r="J117" s="91"/>
      <c r="K117" s="46">
        <f t="shared" si="6"/>
        <v>-0.1736473295928764</v>
      </c>
      <c r="L117" s="46">
        <f t="shared" si="5"/>
        <v>5.9652122841936246E-5</v>
      </c>
    </row>
    <row r="118" spans="2:12" x14ac:dyDescent="0.2">
      <c r="B118" s="81" t="s">
        <v>182</v>
      </c>
      <c r="C118" s="82">
        <v>7.2115384615384619E-3</v>
      </c>
      <c r="D118" s="83">
        <v>8.4628551031613222E-2</v>
      </c>
      <c r="E118" s="84">
        <v>2912</v>
      </c>
      <c r="F118" s="85">
        <v>0</v>
      </c>
      <c r="G118" s="42"/>
      <c r="H118" s="81" t="s">
        <v>182</v>
      </c>
      <c r="I118" s="96">
        <v>-1.1630844996018847E-2</v>
      </c>
      <c r="J118" s="91"/>
      <c r="K118" s="46">
        <f t="shared" si="6"/>
        <v>-0.13644294471822477</v>
      </c>
      <c r="L118" s="46">
        <f t="shared" si="5"/>
        <v>9.9111097858274643E-4</v>
      </c>
    </row>
    <row r="119" spans="2:12" x14ac:dyDescent="0.2">
      <c r="B119" s="81" t="s">
        <v>183</v>
      </c>
      <c r="C119" s="82">
        <v>8.9285714285714281E-3</v>
      </c>
      <c r="D119" s="83">
        <v>9.408449308381503E-2</v>
      </c>
      <c r="E119" s="84">
        <v>2912</v>
      </c>
      <c r="F119" s="85">
        <v>0</v>
      </c>
      <c r="G119" s="42"/>
      <c r="H119" s="81" t="s">
        <v>183</v>
      </c>
      <c r="I119" s="96">
        <v>-2.0187561185789796E-2</v>
      </c>
      <c r="J119" s="91"/>
      <c r="K119" s="46">
        <f t="shared" ref="K119" si="7">((1-C119)/D119)*I119</f>
        <v>-0.21265263220316583</v>
      </c>
      <c r="L119" s="46">
        <f t="shared" ref="L119" si="8">((0-C119)/D119)*I119</f>
        <v>1.9157894793078E-3</v>
      </c>
    </row>
    <row r="120" spans="2:12" x14ac:dyDescent="0.2">
      <c r="B120" s="81" t="s">
        <v>184</v>
      </c>
      <c r="C120" s="82">
        <v>1.5796703296703296E-2</v>
      </c>
      <c r="D120" s="83">
        <v>0.12470969607674041</v>
      </c>
      <c r="E120" s="84">
        <v>2912</v>
      </c>
      <c r="F120" s="85">
        <v>0</v>
      </c>
      <c r="G120" s="42"/>
      <c r="H120" s="81" t="s">
        <v>184</v>
      </c>
      <c r="I120" s="96">
        <v>-1.1243981036827159E-2</v>
      </c>
      <c r="J120" s="91"/>
      <c r="K120" s="46">
        <f t="shared" si="6"/>
        <v>-8.8736991209608346E-2</v>
      </c>
      <c r="L120" s="46">
        <f t="shared" si="5"/>
        <v>1.4242503822895964E-3</v>
      </c>
    </row>
    <row r="121" spans="2:12" x14ac:dyDescent="0.2">
      <c r="B121" s="81" t="s">
        <v>185</v>
      </c>
      <c r="C121" s="82">
        <v>2.60989010989011E-2</v>
      </c>
      <c r="D121" s="83">
        <v>0.15945682826782445</v>
      </c>
      <c r="E121" s="84">
        <v>2912</v>
      </c>
      <c r="F121" s="85">
        <v>0</v>
      </c>
      <c r="G121" s="42"/>
      <c r="H121" s="81" t="s">
        <v>185</v>
      </c>
      <c r="I121" s="96">
        <v>-1.1764942006328404E-2</v>
      </c>
      <c r="J121" s="91"/>
      <c r="K121" s="46">
        <f t="shared" si="6"/>
        <v>-7.1855749753320097E-2</v>
      </c>
      <c r="L121" s="46">
        <f t="shared" si="5"/>
        <v>1.9256124757589307E-3</v>
      </c>
    </row>
    <row r="122" spans="2:12" x14ac:dyDescent="0.25">
      <c r="B122" s="81" t="s">
        <v>186</v>
      </c>
      <c r="C122" s="82">
        <v>1.5453296703296704E-2</v>
      </c>
      <c r="D122" s="83">
        <v>0.12336822474247285</v>
      </c>
      <c r="E122" s="84">
        <v>2912</v>
      </c>
      <c r="F122" s="85">
        <v>0</v>
      </c>
      <c r="G122" s="4"/>
      <c r="H122" s="81" t="s">
        <v>186</v>
      </c>
      <c r="I122" s="96">
        <v>-4.8603291651244463E-3</v>
      </c>
      <c r="J122" s="91"/>
      <c r="K122" s="46">
        <f t="shared" si="6"/>
        <v>-3.8788116360181764E-2</v>
      </c>
      <c r="L122" s="46">
        <f t="shared" si="5"/>
        <v>6.0881242979008701E-4</v>
      </c>
    </row>
    <row r="123" spans="2:12" x14ac:dyDescent="0.25">
      <c r="B123" s="81" t="s">
        <v>187</v>
      </c>
      <c r="C123" s="82">
        <v>3.125E-2</v>
      </c>
      <c r="D123" s="83">
        <v>0.17402251914438432</v>
      </c>
      <c r="E123" s="84">
        <v>2912</v>
      </c>
      <c r="F123" s="85">
        <v>0</v>
      </c>
      <c r="G123" s="4"/>
      <c r="H123" s="81" t="s">
        <v>187</v>
      </c>
      <c r="I123" s="96">
        <v>-2.8195799830794569E-2</v>
      </c>
      <c r="J123" s="91"/>
      <c r="K123" s="46">
        <f t="shared" si="6"/>
        <v>-0.15696061188161278</v>
      </c>
      <c r="L123" s="46">
        <f t="shared" si="5"/>
        <v>5.0632455445681545E-3</v>
      </c>
    </row>
    <row r="124" spans="2:12" x14ac:dyDescent="0.25">
      <c r="B124" s="81" t="s">
        <v>188</v>
      </c>
      <c r="C124" s="82">
        <v>2.403846153846154E-3</v>
      </c>
      <c r="D124" s="83">
        <v>4.897847968917865E-2</v>
      </c>
      <c r="E124" s="84">
        <v>2912</v>
      </c>
      <c r="F124" s="85">
        <v>0</v>
      </c>
      <c r="G124" s="4"/>
      <c r="H124" s="81" t="s">
        <v>188</v>
      </c>
      <c r="I124" s="96">
        <v>-1.1465015651274489E-2</v>
      </c>
      <c r="J124" s="91"/>
      <c r="K124" s="46">
        <f t="shared" si="6"/>
        <v>-0.23352001920191062</v>
      </c>
      <c r="L124" s="46">
        <f t="shared" si="5"/>
        <v>5.6269884145038705E-4</v>
      </c>
    </row>
    <row r="125" spans="2:12" x14ac:dyDescent="0.25">
      <c r="B125" s="81" t="s">
        <v>189</v>
      </c>
      <c r="C125" s="82">
        <v>0.34546703296703296</v>
      </c>
      <c r="D125" s="83">
        <v>0.47560197615603778</v>
      </c>
      <c r="E125" s="84">
        <v>2912</v>
      </c>
      <c r="F125" s="85">
        <v>0</v>
      </c>
      <c r="G125" s="4"/>
      <c r="H125" s="81" t="s">
        <v>189</v>
      </c>
      <c r="I125" s="96">
        <v>3.0171196070420868E-2</v>
      </c>
      <c r="J125" s="91"/>
      <c r="K125" s="46">
        <f t="shared" si="6"/>
        <v>4.1522204433454529E-2</v>
      </c>
      <c r="L125" s="46">
        <f t="shared" si="5"/>
        <v>-2.1915707061938749E-2</v>
      </c>
    </row>
    <row r="126" spans="2:12" x14ac:dyDescent="0.25">
      <c r="B126" s="81" t="s">
        <v>190</v>
      </c>
      <c r="C126" s="82">
        <v>1.7857142857142856E-2</v>
      </c>
      <c r="D126" s="83">
        <v>0.13245486073010754</v>
      </c>
      <c r="E126" s="84">
        <v>2912</v>
      </c>
      <c r="F126" s="85">
        <v>0</v>
      </c>
      <c r="G126" s="4"/>
      <c r="H126" s="81" t="s">
        <v>190</v>
      </c>
      <c r="I126" s="96">
        <v>-7.0264385520679901E-4</v>
      </c>
      <c r="J126" s="91"/>
      <c r="K126" s="46">
        <f t="shared" si="6"/>
        <v>-5.2100514824656467E-3</v>
      </c>
      <c r="L126" s="46">
        <f t="shared" si="5"/>
        <v>9.4728208772102665E-5</v>
      </c>
    </row>
    <row r="127" spans="2:12" x14ac:dyDescent="0.25">
      <c r="B127" s="81" t="s">
        <v>191</v>
      </c>
      <c r="C127" s="82">
        <v>6.1126373626373624E-2</v>
      </c>
      <c r="D127" s="83">
        <v>0.23960311961177508</v>
      </c>
      <c r="E127" s="84">
        <v>2912</v>
      </c>
      <c r="F127" s="85">
        <v>0</v>
      </c>
      <c r="G127" s="4"/>
      <c r="H127" s="81" t="s">
        <v>191</v>
      </c>
      <c r="I127" s="96">
        <v>-4.7473400757803387E-3</v>
      </c>
      <c r="J127" s="91"/>
      <c r="K127" s="46">
        <f t="shared" si="6"/>
        <v>-1.8602230220535452E-2</v>
      </c>
      <c r="L127" s="46">
        <f t="shared" si="5"/>
        <v>1.2111181343289355E-3</v>
      </c>
    </row>
    <row r="128" spans="2:12" x14ac:dyDescent="0.25">
      <c r="B128" s="81" t="s">
        <v>192</v>
      </c>
      <c r="C128" s="82">
        <v>0.28983516483516486</v>
      </c>
      <c r="D128" s="83">
        <v>0.4537636499056012</v>
      </c>
      <c r="E128" s="84">
        <v>2912</v>
      </c>
      <c r="F128" s="85">
        <v>0</v>
      </c>
      <c r="G128" s="4"/>
      <c r="H128" s="81" t="s">
        <v>192</v>
      </c>
      <c r="I128" s="96">
        <v>3.3065770639281664E-2</v>
      </c>
      <c r="J128" s="91"/>
      <c r="K128" s="46">
        <f t="shared" si="6"/>
        <v>5.1749732620779164E-2</v>
      </c>
      <c r="L128" s="46">
        <f t="shared" si="5"/>
        <v>-2.1120297065733859E-2</v>
      </c>
    </row>
    <row r="129" spans="2:13" x14ac:dyDescent="0.25">
      <c r="B129" s="81" t="s">
        <v>193</v>
      </c>
      <c r="C129" s="82">
        <v>0.17788461538461539</v>
      </c>
      <c r="D129" s="83">
        <v>0.38248126307416791</v>
      </c>
      <c r="E129" s="84">
        <v>2912</v>
      </c>
      <c r="F129" s="85">
        <v>0</v>
      </c>
      <c r="G129" s="4"/>
      <c r="H129" s="81" t="s">
        <v>193</v>
      </c>
      <c r="I129" s="96">
        <v>-4.1101518617450067E-2</v>
      </c>
      <c r="J129" s="91"/>
      <c r="K129" s="46">
        <f t="shared" si="6"/>
        <v>-8.8344695671821724E-2</v>
      </c>
      <c r="L129" s="46">
        <f t="shared" si="5"/>
        <v>1.9115518946534529E-2</v>
      </c>
    </row>
    <row r="130" spans="2:13" x14ac:dyDescent="0.25">
      <c r="B130" s="81" t="s">
        <v>194</v>
      </c>
      <c r="C130" s="82">
        <v>6.8681318681318687E-4</v>
      </c>
      <c r="D130" s="83">
        <v>2.6202619136529683E-2</v>
      </c>
      <c r="E130" s="84">
        <v>2912</v>
      </c>
      <c r="F130" s="85">
        <v>0</v>
      </c>
      <c r="G130" s="4"/>
      <c r="H130" s="81" t="s">
        <v>194</v>
      </c>
      <c r="I130" s="96">
        <v>-6.5906868540593546E-3</v>
      </c>
      <c r="J130" s="91"/>
      <c r="K130" s="46">
        <f t="shared" si="6"/>
        <v>-0.25135503626948158</v>
      </c>
      <c r="L130" s="46">
        <f t="shared" si="5"/>
        <v>1.727526022470664E-4</v>
      </c>
    </row>
    <row r="131" spans="2:13" x14ac:dyDescent="0.25">
      <c r="B131" s="81" t="s">
        <v>196</v>
      </c>
      <c r="C131" s="82">
        <v>0.28021978021978022</v>
      </c>
      <c r="D131" s="83">
        <v>0.44918364033924557</v>
      </c>
      <c r="E131" s="84">
        <v>2912</v>
      </c>
      <c r="F131" s="85">
        <v>0</v>
      </c>
      <c r="G131" s="4"/>
      <c r="H131" s="81" t="s">
        <v>196</v>
      </c>
      <c r="I131" s="96">
        <v>2.5036635606591105E-2</v>
      </c>
      <c r="J131" s="91"/>
      <c r="K131" s="46">
        <f t="shared" si="6"/>
        <v>4.0119170559860931E-2</v>
      </c>
      <c r="L131" s="46">
        <f t="shared" si="5"/>
        <v>-1.5618913729411509E-2</v>
      </c>
    </row>
    <row r="132" spans="2:13" x14ac:dyDescent="0.25">
      <c r="B132" s="81" t="s">
        <v>51</v>
      </c>
      <c r="C132" s="82">
        <v>0.24965659340659341</v>
      </c>
      <c r="D132" s="83">
        <v>0.43288858913787098</v>
      </c>
      <c r="E132" s="84">
        <v>2912</v>
      </c>
      <c r="F132" s="85">
        <v>0</v>
      </c>
      <c r="G132" s="4"/>
      <c r="H132" s="81" t="s">
        <v>51</v>
      </c>
      <c r="I132" s="96">
        <v>1.1820722426235946E-2</v>
      </c>
      <c r="J132" s="91"/>
      <c r="K132" s="46">
        <f t="shared" si="6"/>
        <v>2.0489339188545976E-2</v>
      </c>
      <c r="L132" s="46">
        <f t="shared" si="5"/>
        <v>-6.8172767002622082E-3</v>
      </c>
    </row>
    <row r="133" spans="2:13" ht="15" thickBot="1" x14ac:dyDescent="0.3">
      <c r="B133" s="86" t="s">
        <v>52</v>
      </c>
      <c r="C133" s="87">
        <v>2.3770604395604398</v>
      </c>
      <c r="D133" s="88">
        <v>1.4718225576275574</v>
      </c>
      <c r="E133" s="89">
        <v>2912</v>
      </c>
      <c r="F133" s="90">
        <v>0</v>
      </c>
      <c r="G133" s="4"/>
      <c r="H133" s="86" t="s">
        <v>52</v>
      </c>
      <c r="I133" s="97">
        <v>-3.6163513422764831E-2</v>
      </c>
      <c r="J133" s="91"/>
      <c r="K133" s="46"/>
      <c r="L133" s="46"/>
      <c r="M133" s="2" t="str">
        <f>"((memsleep-"&amp;C133&amp;")/"&amp;D133&amp;")*("&amp;I133&amp;")"</f>
        <v>((memsleep-2.37706043956044)/1.47182255762756)*(-0.0361635134227648)</v>
      </c>
    </row>
    <row r="134" spans="2:13" ht="24" customHeight="1" thickTop="1" x14ac:dyDescent="0.25">
      <c r="B134" s="131" t="s">
        <v>46</v>
      </c>
      <c r="C134" s="131"/>
      <c r="D134" s="131"/>
      <c r="E134" s="131"/>
      <c r="F134" s="131"/>
      <c r="G134" s="4"/>
      <c r="H134" s="131" t="s">
        <v>7</v>
      </c>
      <c r="I134" s="131"/>
      <c r="J134" s="91"/>
      <c r="K134" s="46"/>
      <c r="L134" s="46"/>
    </row>
  </sheetData>
  <mergeCells count="7">
    <mergeCell ref="K5:L5"/>
    <mergeCell ref="B5:F5"/>
    <mergeCell ref="B6"/>
    <mergeCell ref="B134:F134"/>
    <mergeCell ref="H4:I4"/>
    <mergeCell ref="H5:H6"/>
    <mergeCell ref="H134:I134"/>
  </mergeCells>
  <pageMargins left="0.25" right="0.2" top="0.25" bottom="0.25" header="0.55000000000000004" footer="0.05"/>
  <pageSetup scale="50" fitToHeight="0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5"/>
  <sheetViews>
    <sheetView zoomScaleNormal="100" workbookViewId="0"/>
  </sheetViews>
  <sheetFormatPr defaultColWidth="9.109375" defaultRowHeight="14.4" x14ac:dyDescent="0.3"/>
  <cols>
    <col min="1" max="1" width="9.109375" style="2" customWidth="1"/>
    <col min="2" max="2" width="60.6640625" style="2" customWidth="1"/>
    <col min="3" max="3" width="9.109375" style="2" customWidth="1"/>
    <col min="4" max="4" width="12.6640625" style="2" customWidth="1"/>
    <col min="5" max="5" width="9.109375" style="2" customWidth="1"/>
    <col min="6" max="6" width="8.88671875" style="2" bestFit="1" customWidth="1"/>
    <col min="7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11</v>
      </c>
      <c r="B1" s="2" t="s">
        <v>78</v>
      </c>
    </row>
    <row r="4" spans="1:12" ht="15" thickBot="1" x14ac:dyDescent="0.35">
      <c r="H4" s="135" t="s">
        <v>6</v>
      </c>
      <c r="I4" s="135"/>
      <c r="J4" s="135"/>
    </row>
    <row r="5" spans="1:12" ht="15.6" thickTop="1" thickBot="1" x14ac:dyDescent="0.3">
      <c r="B5" s="135" t="s">
        <v>0</v>
      </c>
      <c r="C5" s="135"/>
      <c r="D5" s="135"/>
      <c r="E5" s="135"/>
      <c r="F5" s="135"/>
      <c r="G5" s="5"/>
      <c r="H5" s="136" t="s">
        <v>45</v>
      </c>
      <c r="I5" s="93" t="s">
        <v>4</v>
      </c>
      <c r="J5" s="91"/>
      <c r="K5" s="127" t="s">
        <v>8</v>
      </c>
      <c r="L5" s="127"/>
    </row>
    <row r="6" spans="1:12" ht="15.6" thickTop="1" thickBot="1" x14ac:dyDescent="0.3">
      <c r="B6" s="138" t="s">
        <v>45</v>
      </c>
      <c r="C6" s="98" t="s">
        <v>1</v>
      </c>
      <c r="D6" s="99" t="s">
        <v>197</v>
      </c>
      <c r="E6" s="99" t="s">
        <v>198</v>
      </c>
      <c r="F6" s="100" t="s">
        <v>2</v>
      </c>
      <c r="G6" s="5"/>
      <c r="H6" s="137"/>
      <c r="I6" s="94">
        <v>2</v>
      </c>
      <c r="J6" s="91"/>
      <c r="K6" s="1" t="s">
        <v>9</v>
      </c>
      <c r="L6" s="1" t="s">
        <v>10</v>
      </c>
    </row>
    <row r="7" spans="1:12" ht="15" thickTop="1" x14ac:dyDescent="0.25">
      <c r="B7" s="101" t="s">
        <v>65</v>
      </c>
      <c r="C7" s="102">
        <v>2.220577350111029E-2</v>
      </c>
      <c r="D7" s="103">
        <v>0.14736312941904631</v>
      </c>
      <c r="E7" s="104">
        <v>6755</v>
      </c>
      <c r="F7" s="105">
        <v>0</v>
      </c>
      <c r="G7" s="5"/>
      <c r="H7" s="101" t="s">
        <v>65</v>
      </c>
      <c r="I7" s="96">
        <v>4.2502474404059513E-2</v>
      </c>
      <c r="J7" s="91"/>
      <c r="K7" s="46">
        <f>((1-C7)/D7)*I7</f>
        <v>0.28201541490089227</v>
      </c>
      <c r="L7" s="46">
        <f>((0-C7)/D7)*I7</f>
        <v>-6.4045892861671226E-3</v>
      </c>
    </row>
    <row r="8" spans="1:12" x14ac:dyDescent="0.25">
      <c r="B8" s="106" t="s">
        <v>66</v>
      </c>
      <c r="C8" s="107">
        <v>6.2620281273131018E-2</v>
      </c>
      <c r="D8" s="108">
        <v>0.24229666246485665</v>
      </c>
      <c r="E8" s="109">
        <v>6755</v>
      </c>
      <c r="F8" s="110">
        <v>0</v>
      </c>
      <c r="G8" s="5"/>
      <c r="H8" s="106" t="s">
        <v>66</v>
      </c>
      <c r="I8" s="96">
        <v>5.2655438759205676E-2</v>
      </c>
      <c r="J8" s="91"/>
      <c r="K8" s="46">
        <f t="shared" ref="K8:K71" si="0">((1-C8)/D8)*I8</f>
        <v>0.20370953471430145</v>
      </c>
      <c r="L8" s="46">
        <f t="shared" ref="L8:L71" si="1">((0-C8)/D8)*I8</f>
        <v>-1.3608517559088679E-2</v>
      </c>
    </row>
    <row r="9" spans="1:12" x14ac:dyDescent="0.25">
      <c r="B9" s="106" t="s">
        <v>67</v>
      </c>
      <c r="C9" s="107">
        <v>3.0199851961509993E-2</v>
      </c>
      <c r="D9" s="108">
        <v>0.171149517293335</v>
      </c>
      <c r="E9" s="109">
        <v>6755</v>
      </c>
      <c r="F9" s="110">
        <v>0</v>
      </c>
      <c r="G9" s="5"/>
      <c r="H9" s="106" t="s">
        <v>67</v>
      </c>
      <c r="I9" s="96">
        <v>1.9886045918635652E-2</v>
      </c>
      <c r="J9" s="91"/>
      <c r="K9" s="46">
        <f t="shared" si="0"/>
        <v>0.11268211900790498</v>
      </c>
      <c r="L9" s="46">
        <f t="shared" si="1"/>
        <v>-3.5089531793027961E-3</v>
      </c>
    </row>
    <row r="10" spans="1:12" x14ac:dyDescent="0.25">
      <c r="B10" s="106" t="s">
        <v>68</v>
      </c>
      <c r="C10" s="107">
        <v>0.20621761658031088</v>
      </c>
      <c r="D10" s="108">
        <v>0.40461852093485112</v>
      </c>
      <c r="E10" s="109">
        <v>6755</v>
      </c>
      <c r="F10" s="110">
        <v>0</v>
      </c>
      <c r="G10" s="5"/>
      <c r="H10" s="106" t="s">
        <v>68</v>
      </c>
      <c r="I10" s="96">
        <v>9.005838937897459E-5</v>
      </c>
      <c r="J10" s="91"/>
      <c r="K10" s="46">
        <f t="shared" si="0"/>
        <v>1.7667694203175432E-4</v>
      </c>
      <c r="L10" s="46">
        <f t="shared" si="1"/>
        <v>-4.5899101128353923E-5</v>
      </c>
    </row>
    <row r="11" spans="1:12" x14ac:dyDescent="0.25">
      <c r="B11" s="106" t="s">
        <v>47</v>
      </c>
      <c r="C11" s="107">
        <v>0.31665433012583272</v>
      </c>
      <c r="D11" s="108">
        <v>0.46520576446982415</v>
      </c>
      <c r="E11" s="109">
        <v>6755</v>
      </c>
      <c r="F11" s="110">
        <v>0</v>
      </c>
      <c r="G11" s="5"/>
      <c r="H11" s="106" t="s">
        <v>47</v>
      </c>
      <c r="I11" s="96">
        <v>-1.5098819386320458E-2</v>
      </c>
      <c r="J11" s="91"/>
      <c r="K11" s="46">
        <f t="shared" si="0"/>
        <v>-2.2178815560492657E-2</v>
      </c>
      <c r="L11" s="46">
        <f t="shared" si="1"/>
        <v>1.0277401751276817E-2</v>
      </c>
    </row>
    <row r="12" spans="1:12" x14ac:dyDescent="0.25">
      <c r="B12" s="106" t="s">
        <v>69</v>
      </c>
      <c r="C12" s="107">
        <v>0.10377498149518875</v>
      </c>
      <c r="D12" s="108">
        <v>0.3049909919619867</v>
      </c>
      <c r="E12" s="109">
        <v>6755</v>
      </c>
      <c r="F12" s="110">
        <v>0</v>
      </c>
      <c r="G12" s="5"/>
      <c r="H12" s="106" t="s">
        <v>69</v>
      </c>
      <c r="I12" s="96">
        <v>-6.6189982879060021E-3</v>
      </c>
      <c r="J12" s="91"/>
      <c r="K12" s="46">
        <f t="shared" si="0"/>
        <v>-1.9450121542610131E-2</v>
      </c>
      <c r="L12" s="46">
        <f t="shared" si="1"/>
        <v>2.252153155165131E-3</v>
      </c>
    </row>
    <row r="13" spans="1:12" x14ac:dyDescent="0.25">
      <c r="B13" s="106" t="s">
        <v>70</v>
      </c>
      <c r="C13" s="107">
        <v>0.20059215396002961</v>
      </c>
      <c r="D13" s="108">
        <v>0.40047307518471464</v>
      </c>
      <c r="E13" s="109">
        <v>6755</v>
      </c>
      <c r="F13" s="110">
        <v>0</v>
      </c>
      <c r="G13" s="5"/>
      <c r="H13" s="106" t="s">
        <v>70</v>
      </c>
      <c r="I13" s="96">
        <v>-3.732869917535013E-2</v>
      </c>
      <c r="J13" s="91"/>
      <c r="K13" s="46">
        <f t="shared" si="0"/>
        <v>-7.4514010684680457E-2</v>
      </c>
      <c r="L13" s="46">
        <f t="shared" si="1"/>
        <v>1.8697497125507778E-2</v>
      </c>
    </row>
    <row r="14" spans="1:12" x14ac:dyDescent="0.25">
      <c r="B14" s="106" t="s">
        <v>71</v>
      </c>
      <c r="C14" s="107">
        <v>7.2538860103626944E-3</v>
      </c>
      <c r="D14" s="108">
        <v>8.4866562147102781E-2</v>
      </c>
      <c r="E14" s="109">
        <v>6755</v>
      </c>
      <c r="F14" s="110">
        <v>0</v>
      </c>
      <c r="G14" s="5"/>
      <c r="H14" s="106" t="s">
        <v>71</v>
      </c>
      <c r="I14" s="96">
        <v>4.521607591743442E-3</v>
      </c>
      <c r="J14" s="91"/>
      <c r="K14" s="46">
        <f t="shared" si="0"/>
        <v>5.2892543919815016E-2</v>
      </c>
      <c r="L14" s="46">
        <f t="shared" si="1"/>
        <v>-3.8647996601117444E-4</v>
      </c>
    </row>
    <row r="15" spans="1:12" x14ac:dyDescent="0.25">
      <c r="B15" s="106" t="s">
        <v>72</v>
      </c>
      <c r="C15" s="107">
        <v>1.2879348630643968E-2</v>
      </c>
      <c r="D15" s="108">
        <v>0.11276237568979963</v>
      </c>
      <c r="E15" s="109">
        <v>6755</v>
      </c>
      <c r="F15" s="110">
        <v>0</v>
      </c>
      <c r="G15" s="5"/>
      <c r="H15" s="106" t="s">
        <v>72</v>
      </c>
      <c r="I15" s="96">
        <v>-3.2980603199019381E-3</v>
      </c>
      <c r="J15" s="91"/>
      <c r="K15" s="46">
        <f t="shared" si="0"/>
        <v>-2.8871185369425702E-2</v>
      </c>
      <c r="L15" s="46">
        <f t="shared" si="1"/>
        <v>3.7669363034493651E-4</v>
      </c>
    </row>
    <row r="16" spans="1:12" x14ac:dyDescent="0.25">
      <c r="B16" s="106" t="s">
        <v>48</v>
      </c>
      <c r="C16" s="107">
        <v>1.0362694300518134E-3</v>
      </c>
      <c r="D16" s="108">
        <v>3.2176837122379245E-2</v>
      </c>
      <c r="E16" s="109">
        <v>6755</v>
      </c>
      <c r="F16" s="110">
        <v>0</v>
      </c>
      <c r="G16" s="5"/>
      <c r="H16" s="106" t="s">
        <v>48</v>
      </c>
      <c r="I16" s="96">
        <v>-5.0719706929303098E-4</v>
      </c>
      <c r="J16" s="91"/>
      <c r="K16" s="46">
        <f t="shared" si="0"/>
        <v>-1.5746466147311809E-2</v>
      </c>
      <c r="L16" s="46">
        <f t="shared" si="1"/>
        <v>1.633450845156827E-5</v>
      </c>
    </row>
    <row r="17" spans="2:12" x14ac:dyDescent="0.25">
      <c r="B17" s="106" t="s">
        <v>73</v>
      </c>
      <c r="C17" s="107">
        <v>9.3264248704663204E-3</v>
      </c>
      <c r="D17" s="108">
        <v>9.612913536102996E-2</v>
      </c>
      <c r="E17" s="109">
        <v>6755</v>
      </c>
      <c r="F17" s="110">
        <v>0</v>
      </c>
      <c r="G17" s="5"/>
      <c r="H17" s="106" t="s">
        <v>73</v>
      </c>
      <c r="I17" s="96">
        <v>5.0805883274636894E-3</v>
      </c>
      <c r="J17" s="91"/>
      <c r="K17" s="46">
        <f t="shared" si="0"/>
        <v>5.2358783663524505E-2</v>
      </c>
      <c r="L17" s="46">
        <f t="shared" si="1"/>
        <v>-4.9291741942648589E-4</v>
      </c>
    </row>
    <row r="18" spans="2:12" x14ac:dyDescent="0.25">
      <c r="B18" s="106" t="s">
        <v>74</v>
      </c>
      <c r="C18" s="107">
        <v>2.8127313101406373E-3</v>
      </c>
      <c r="D18" s="108">
        <v>5.2964470501376051E-2</v>
      </c>
      <c r="E18" s="109">
        <v>6755</v>
      </c>
      <c r="F18" s="110">
        <v>0</v>
      </c>
      <c r="G18" s="5"/>
      <c r="H18" s="106" t="s">
        <v>74</v>
      </c>
      <c r="I18" s="96">
        <v>4.4405179292273745E-3</v>
      </c>
      <c r="J18" s="91"/>
      <c r="K18" s="46">
        <f t="shared" si="0"/>
        <v>8.3603742348364513E-2</v>
      </c>
      <c r="L18" s="46">
        <f t="shared" si="1"/>
        <v>-2.3581815686147953E-4</v>
      </c>
    </row>
    <row r="19" spans="2:12" ht="22.8" x14ac:dyDescent="0.25">
      <c r="B19" s="106" t="s">
        <v>49</v>
      </c>
      <c r="C19" s="107">
        <v>2.0133234641006664E-2</v>
      </c>
      <c r="D19" s="108">
        <v>0.14046639606320063</v>
      </c>
      <c r="E19" s="109">
        <v>6755</v>
      </c>
      <c r="F19" s="110">
        <v>0</v>
      </c>
      <c r="G19" s="5"/>
      <c r="H19" s="106" t="s">
        <v>49</v>
      </c>
      <c r="I19" s="96">
        <v>-1.4605871815037482E-3</v>
      </c>
      <c r="J19" s="91"/>
      <c r="K19" s="46">
        <f t="shared" si="0"/>
        <v>-1.0188777367228454E-2</v>
      </c>
      <c r="L19" s="46">
        <f t="shared" si="1"/>
        <v>2.0934789574604469E-4</v>
      </c>
    </row>
    <row r="20" spans="2:12" x14ac:dyDescent="0.25">
      <c r="B20" s="106" t="s">
        <v>50</v>
      </c>
      <c r="C20" s="107">
        <v>7.401924500370098E-4</v>
      </c>
      <c r="D20" s="108">
        <v>2.7198420491832284E-2</v>
      </c>
      <c r="E20" s="109">
        <v>6755</v>
      </c>
      <c r="F20" s="110">
        <v>0</v>
      </c>
      <c r="G20" s="5"/>
      <c r="H20" s="106" t="s">
        <v>50</v>
      </c>
      <c r="I20" s="96">
        <v>7.1943330873934603E-3</v>
      </c>
      <c r="J20" s="91"/>
      <c r="K20" s="46">
        <f t="shared" ref="K20:K65" si="2">((1-C20)/D20)*I20</f>
        <v>0.26431710983062373</v>
      </c>
      <c r="L20" s="46">
        <f t="shared" ref="L20:L65" si="3">((0-C20)/D20)*I20</f>
        <v>-1.9579045172638798E-4</v>
      </c>
    </row>
    <row r="21" spans="2:12" x14ac:dyDescent="0.25">
      <c r="B21" s="106" t="s">
        <v>79</v>
      </c>
      <c r="C21" s="107">
        <v>3.552923760177646E-3</v>
      </c>
      <c r="D21" s="108">
        <v>5.9504828974372904E-2</v>
      </c>
      <c r="E21" s="109">
        <v>6755</v>
      </c>
      <c r="F21" s="110">
        <v>0</v>
      </c>
      <c r="G21" s="5"/>
      <c r="H21" s="106" t="s">
        <v>79</v>
      </c>
      <c r="I21" s="96">
        <v>1.3794862934280111E-2</v>
      </c>
      <c r="J21" s="91"/>
      <c r="K21" s="46">
        <f t="shared" si="2"/>
        <v>0.23100395505568921</v>
      </c>
      <c r="L21" s="46">
        <f t="shared" si="3"/>
        <v>-8.2366586262613904E-4</v>
      </c>
    </row>
    <row r="22" spans="2:12" x14ac:dyDescent="0.25">
      <c r="B22" s="106" t="s">
        <v>80</v>
      </c>
      <c r="C22" s="107">
        <v>1.3323464100666175E-3</v>
      </c>
      <c r="D22" s="108">
        <v>3.6479696654921054E-2</v>
      </c>
      <c r="E22" s="109">
        <v>6755</v>
      </c>
      <c r="F22" s="110">
        <v>0</v>
      </c>
      <c r="G22" s="5"/>
      <c r="H22" s="106" t="s">
        <v>80</v>
      </c>
      <c r="I22" s="96">
        <v>1.8866466450243421E-2</v>
      </c>
      <c r="J22" s="91"/>
      <c r="K22" s="46">
        <f t="shared" si="2"/>
        <v>0.51648811555718166</v>
      </c>
      <c r="L22" s="46">
        <f t="shared" si="3"/>
        <v>-6.8905915209229688E-4</v>
      </c>
    </row>
    <row r="23" spans="2:12" x14ac:dyDescent="0.25">
      <c r="B23" s="106" t="s">
        <v>81</v>
      </c>
      <c r="C23" s="107">
        <v>1.2879348630643968E-2</v>
      </c>
      <c r="D23" s="108">
        <v>0.11276237568978445</v>
      </c>
      <c r="E23" s="109">
        <v>6755</v>
      </c>
      <c r="F23" s="110">
        <v>0</v>
      </c>
      <c r="G23" s="5"/>
      <c r="H23" s="106" t="s">
        <v>81</v>
      </c>
      <c r="I23" s="96">
        <v>5.7642277904282772E-2</v>
      </c>
      <c r="J23" s="91"/>
      <c r="K23" s="46">
        <f t="shared" si="2"/>
        <v>0.5045998948073227</v>
      </c>
      <c r="L23" s="46">
        <f t="shared" si="3"/>
        <v>-6.5837118848585917E-3</v>
      </c>
    </row>
    <row r="24" spans="2:12" x14ac:dyDescent="0.25">
      <c r="B24" s="106" t="s">
        <v>82</v>
      </c>
      <c r="C24" s="107">
        <v>3.9970392301998513E-3</v>
      </c>
      <c r="D24" s="108">
        <v>6.3100335541046548E-2</v>
      </c>
      <c r="E24" s="109">
        <v>6755</v>
      </c>
      <c r="F24" s="110">
        <v>0</v>
      </c>
      <c r="G24" s="5"/>
      <c r="H24" s="106" t="s">
        <v>82</v>
      </c>
      <c r="I24" s="96">
        <v>2.6287578724184031E-2</v>
      </c>
      <c r="J24" s="91"/>
      <c r="K24" s="46">
        <f t="shared" si="2"/>
        <v>0.41493450100158136</v>
      </c>
      <c r="L24" s="46">
        <f t="shared" si="3"/>
        <v>-1.6651652091323865E-3</v>
      </c>
    </row>
    <row r="25" spans="2:12" x14ac:dyDescent="0.25">
      <c r="B25" s="106" t="s">
        <v>83</v>
      </c>
      <c r="C25" s="107">
        <v>1.6284233900814211E-3</v>
      </c>
      <c r="D25" s="108">
        <v>4.0323843315780386E-2</v>
      </c>
      <c r="E25" s="109">
        <v>6755</v>
      </c>
      <c r="F25" s="110">
        <v>0</v>
      </c>
      <c r="G25" s="5"/>
      <c r="H25" s="106" t="s">
        <v>83</v>
      </c>
      <c r="I25" s="96">
        <v>1.0330737222294059E-2</v>
      </c>
      <c r="J25" s="91"/>
      <c r="K25" s="46">
        <f t="shared" si="2"/>
        <v>0.25577706786020143</v>
      </c>
      <c r="L25" s="46">
        <f t="shared" si="3"/>
        <v>-4.1719272634374501E-4</v>
      </c>
    </row>
    <row r="26" spans="2:12" x14ac:dyDescent="0.25">
      <c r="B26" s="106" t="s">
        <v>84</v>
      </c>
      <c r="C26" s="107">
        <v>3.2568467801628431E-3</v>
      </c>
      <c r="D26" s="108">
        <v>5.6979999726169427E-2</v>
      </c>
      <c r="E26" s="109">
        <v>6755</v>
      </c>
      <c r="F26" s="110">
        <v>0</v>
      </c>
      <c r="G26" s="5"/>
      <c r="H26" s="106" t="s">
        <v>84</v>
      </c>
      <c r="I26" s="96">
        <v>7.8722025720894366E-3</v>
      </c>
      <c r="J26" s="91"/>
      <c r="K26" s="46">
        <f t="shared" si="2"/>
        <v>0.13770733682341552</v>
      </c>
      <c r="L26" s="46">
        <f t="shared" si="3"/>
        <v>-4.4995713799422874E-4</v>
      </c>
    </row>
    <row r="27" spans="2:12" x14ac:dyDescent="0.25">
      <c r="B27" s="106" t="s">
        <v>85</v>
      </c>
      <c r="C27" s="107">
        <v>6.6617320503330867E-3</v>
      </c>
      <c r="D27" s="108">
        <v>8.1353138504101058E-2</v>
      </c>
      <c r="E27" s="109">
        <v>6755</v>
      </c>
      <c r="F27" s="110">
        <v>0</v>
      </c>
      <c r="G27" s="5"/>
      <c r="H27" s="106" t="s">
        <v>85</v>
      </c>
      <c r="I27" s="96">
        <v>1.3764870477900289E-3</v>
      </c>
      <c r="J27" s="91"/>
      <c r="K27" s="46">
        <f t="shared" si="2"/>
        <v>1.680718513199058E-2</v>
      </c>
      <c r="L27" s="46">
        <f t="shared" si="3"/>
        <v>-1.1271584663779078E-4</v>
      </c>
    </row>
    <row r="28" spans="2:12" x14ac:dyDescent="0.25">
      <c r="B28" s="106" t="s">
        <v>86</v>
      </c>
      <c r="C28" s="107">
        <v>0.37438934122871947</v>
      </c>
      <c r="D28" s="108">
        <v>0.48400066260546282</v>
      </c>
      <c r="E28" s="109">
        <v>6755</v>
      </c>
      <c r="F28" s="110">
        <v>0</v>
      </c>
      <c r="G28" s="5"/>
      <c r="H28" s="106" t="s">
        <v>86</v>
      </c>
      <c r="I28" s="96">
        <v>1.0064754949945577E-2</v>
      </c>
      <c r="J28" s="91"/>
      <c r="K28" s="46">
        <f t="shared" si="2"/>
        <v>1.3009523459557122E-2</v>
      </c>
      <c r="L28" s="46">
        <f t="shared" si="3"/>
        <v>-7.7853963154803493E-3</v>
      </c>
    </row>
    <row r="29" spans="2:12" x14ac:dyDescent="0.25">
      <c r="B29" s="106" t="s">
        <v>87</v>
      </c>
      <c r="C29" s="107">
        <v>0.18756476683937823</v>
      </c>
      <c r="D29" s="108">
        <v>0.39039311872842308</v>
      </c>
      <c r="E29" s="109">
        <v>6755</v>
      </c>
      <c r="F29" s="110">
        <v>0</v>
      </c>
      <c r="G29" s="5"/>
      <c r="H29" s="106" t="s">
        <v>87</v>
      </c>
      <c r="I29" s="96">
        <v>-2.8524191672543605E-2</v>
      </c>
      <c r="J29" s="91"/>
      <c r="K29" s="46">
        <f t="shared" si="2"/>
        <v>-5.9360826819087095E-2</v>
      </c>
      <c r="L29" s="46">
        <f t="shared" si="3"/>
        <v>1.370447659981475E-2</v>
      </c>
    </row>
    <row r="30" spans="2:12" x14ac:dyDescent="0.25">
      <c r="B30" s="106" t="s">
        <v>88</v>
      </c>
      <c r="C30" s="107">
        <v>1.0362694300518134E-3</v>
      </c>
      <c r="D30" s="108">
        <v>3.2176837122379197E-2</v>
      </c>
      <c r="E30" s="109">
        <v>6755</v>
      </c>
      <c r="F30" s="110">
        <v>0</v>
      </c>
      <c r="G30" s="5"/>
      <c r="H30" s="106" t="s">
        <v>88</v>
      </c>
      <c r="I30" s="96">
        <v>-8.1236732507256266E-4</v>
      </c>
      <c r="J30" s="91"/>
      <c r="K30" s="46">
        <f t="shared" si="2"/>
        <v>-2.5220797512232666E-2</v>
      </c>
      <c r="L30" s="46">
        <f t="shared" si="3"/>
        <v>2.6162653020988244E-5</v>
      </c>
    </row>
    <row r="31" spans="2:12" x14ac:dyDescent="0.25">
      <c r="B31" s="106" t="s">
        <v>89</v>
      </c>
      <c r="C31" s="107">
        <v>4.4411547002220575E-4</v>
      </c>
      <c r="D31" s="108">
        <v>2.1070926846872982E-2</v>
      </c>
      <c r="E31" s="109">
        <v>6755</v>
      </c>
      <c r="F31" s="110">
        <v>0</v>
      </c>
      <c r="G31" s="5"/>
      <c r="H31" s="106" t="s">
        <v>89</v>
      </c>
      <c r="I31" s="96">
        <v>9.3281335150083343E-4</v>
      </c>
      <c r="J31" s="91"/>
      <c r="K31" s="46">
        <f t="shared" si="2"/>
        <v>4.4250501244522178E-2</v>
      </c>
      <c r="L31" s="46">
        <f t="shared" si="3"/>
        <v>-1.9661063941582718E-5</v>
      </c>
    </row>
    <row r="32" spans="2:12" x14ac:dyDescent="0.25">
      <c r="B32" s="106" t="s">
        <v>90</v>
      </c>
      <c r="C32" s="107">
        <v>1.1695040710584753E-2</v>
      </c>
      <c r="D32" s="108">
        <v>0.10751733839273232</v>
      </c>
      <c r="E32" s="109">
        <v>6755</v>
      </c>
      <c r="F32" s="110">
        <v>0</v>
      </c>
      <c r="G32" s="5"/>
      <c r="H32" s="106" t="s">
        <v>90</v>
      </c>
      <c r="I32" s="96">
        <v>2.7781766583053775E-3</v>
      </c>
      <c r="J32" s="91"/>
      <c r="K32" s="46">
        <f t="shared" si="2"/>
        <v>2.5537144150239638E-2</v>
      </c>
      <c r="L32" s="46">
        <f t="shared" si="3"/>
        <v>-3.0219208925538217E-4</v>
      </c>
    </row>
    <row r="33" spans="2:12" x14ac:dyDescent="0.25">
      <c r="B33" s="106" t="s">
        <v>91</v>
      </c>
      <c r="C33" s="107">
        <v>0.19467061435973354</v>
      </c>
      <c r="D33" s="108">
        <v>0.39597623449148089</v>
      </c>
      <c r="E33" s="109">
        <v>6755</v>
      </c>
      <c r="F33" s="110">
        <v>0</v>
      </c>
      <c r="G33" s="5"/>
      <c r="H33" s="106" t="s">
        <v>91</v>
      </c>
      <c r="I33" s="96">
        <v>-1.7149419164134413E-2</v>
      </c>
      <c r="J33" s="91"/>
      <c r="K33" s="46">
        <f t="shared" si="2"/>
        <v>-3.4878182063820075E-2</v>
      </c>
      <c r="L33" s="46">
        <f t="shared" si="3"/>
        <v>8.43103114226533E-3</v>
      </c>
    </row>
    <row r="34" spans="2:12" x14ac:dyDescent="0.25">
      <c r="B34" s="106" t="s">
        <v>92</v>
      </c>
      <c r="C34" s="107">
        <v>1.4803849000740192E-4</v>
      </c>
      <c r="D34" s="108">
        <v>1.2167106887317378E-2</v>
      </c>
      <c r="E34" s="109">
        <v>6755</v>
      </c>
      <c r="F34" s="110">
        <v>0</v>
      </c>
      <c r="G34" s="5"/>
      <c r="H34" s="106" t="s">
        <v>92</v>
      </c>
      <c r="I34" s="96">
        <v>2.5651791052478745E-3</v>
      </c>
      <c r="J34" s="91"/>
      <c r="K34" s="46">
        <f t="shared" si="2"/>
        <v>0.21079779965441117</v>
      </c>
      <c r="L34" s="46">
        <f t="shared" si="3"/>
        <v>-3.1210808358663191E-5</v>
      </c>
    </row>
    <row r="35" spans="2:12" x14ac:dyDescent="0.25">
      <c r="B35" s="106" t="s">
        <v>93</v>
      </c>
      <c r="C35" s="107">
        <v>2.9607698001480384E-4</v>
      </c>
      <c r="D35" s="108">
        <v>1.7205613698328626E-2</v>
      </c>
      <c r="E35" s="109">
        <v>6755</v>
      </c>
      <c r="F35" s="110">
        <v>0</v>
      </c>
      <c r="G35" s="5"/>
      <c r="H35" s="106" t="s">
        <v>93</v>
      </c>
      <c r="I35" s="96">
        <v>6.7080289791087112E-3</v>
      </c>
      <c r="J35" s="91"/>
      <c r="K35" s="46">
        <f t="shared" si="2"/>
        <v>0.38975900562025045</v>
      </c>
      <c r="L35" s="46">
        <f t="shared" si="3"/>
        <v>-1.1543284632615147E-4</v>
      </c>
    </row>
    <row r="36" spans="2:12" x14ac:dyDescent="0.25">
      <c r="B36" s="106" t="s">
        <v>94</v>
      </c>
      <c r="C36" s="107">
        <v>5.9215396002960778E-4</v>
      </c>
      <c r="D36" s="108">
        <v>2.4328808773914069E-2</v>
      </c>
      <c r="E36" s="109">
        <v>6755</v>
      </c>
      <c r="F36" s="110">
        <v>0</v>
      </c>
      <c r="G36" s="5"/>
      <c r="H36" s="106" t="s">
        <v>94</v>
      </c>
      <c r="I36" s="96">
        <v>4.116066773534436E-3</v>
      </c>
      <c r="J36" s="91"/>
      <c r="K36" s="46">
        <f t="shared" si="2"/>
        <v>0.16908470392128172</v>
      </c>
      <c r="L36" s="46">
        <f t="shared" si="3"/>
        <v>-1.0018350106430558E-4</v>
      </c>
    </row>
    <row r="37" spans="2:12" x14ac:dyDescent="0.25">
      <c r="B37" s="106" t="s">
        <v>95</v>
      </c>
      <c r="C37" s="107">
        <v>1.9245003700962249E-3</v>
      </c>
      <c r="D37" s="108">
        <v>4.3830138744491515E-2</v>
      </c>
      <c r="E37" s="109">
        <v>6755</v>
      </c>
      <c r="F37" s="110">
        <v>0</v>
      </c>
      <c r="G37" s="5"/>
      <c r="H37" s="106" t="s">
        <v>95</v>
      </c>
      <c r="I37" s="96">
        <v>1.1630819583508198E-3</v>
      </c>
      <c r="J37" s="91"/>
      <c r="K37" s="46">
        <f t="shared" si="2"/>
        <v>2.6485054347162293E-2</v>
      </c>
      <c r="L37" s="46">
        <f t="shared" si="3"/>
        <v>-5.106877877678875E-5</v>
      </c>
    </row>
    <row r="38" spans="2:12" x14ac:dyDescent="0.25">
      <c r="B38" s="106" t="s">
        <v>96</v>
      </c>
      <c r="C38" s="107">
        <v>0.13826794966691339</v>
      </c>
      <c r="D38" s="108">
        <v>0.34520655432396113</v>
      </c>
      <c r="E38" s="109">
        <v>6755</v>
      </c>
      <c r="F38" s="110">
        <v>0</v>
      </c>
      <c r="G38" s="5"/>
      <c r="H38" s="106" t="s">
        <v>96</v>
      </c>
      <c r="I38" s="96">
        <v>1.3147121902456125E-2</v>
      </c>
      <c r="J38" s="91"/>
      <c r="K38" s="46">
        <f t="shared" si="2"/>
        <v>3.281889109889409E-2</v>
      </c>
      <c r="L38" s="46">
        <f t="shared" si="3"/>
        <v>-5.2659069380462257E-3</v>
      </c>
    </row>
    <row r="39" spans="2:12" x14ac:dyDescent="0.25">
      <c r="B39" s="106" t="s">
        <v>97</v>
      </c>
      <c r="C39" s="107">
        <v>5.6994818652849742E-2</v>
      </c>
      <c r="D39" s="108">
        <v>0.23184988034266069</v>
      </c>
      <c r="E39" s="109">
        <v>6755</v>
      </c>
      <c r="F39" s="110">
        <v>0</v>
      </c>
      <c r="G39" s="5"/>
      <c r="H39" s="106" t="s">
        <v>97</v>
      </c>
      <c r="I39" s="96">
        <v>-8.7922506016117619E-3</v>
      </c>
      <c r="J39" s="91"/>
      <c r="K39" s="46">
        <f t="shared" si="2"/>
        <v>-3.5760802898706132E-2</v>
      </c>
      <c r="L39" s="46">
        <f t="shared" si="3"/>
        <v>2.1613672081635575E-3</v>
      </c>
    </row>
    <row r="40" spans="2:12" x14ac:dyDescent="0.25">
      <c r="B40" s="106" t="s">
        <v>98</v>
      </c>
      <c r="C40" s="107">
        <v>2.2205773501110292E-3</v>
      </c>
      <c r="D40" s="108">
        <v>4.7074137653837653E-2</v>
      </c>
      <c r="E40" s="109">
        <v>6755</v>
      </c>
      <c r="F40" s="110">
        <v>0</v>
      </c>
      <c r="G40" s="5"/>
      <c r="H40" s="106" t="s">
        <v>98</v>
      </c>
      <c r="I40" s="96">
        <v>2.9977740115523246E-3</v>
      </c>
      <c r="J40" s="91"/>
      <c r="K40" s="46">
        <f t="shared" si="2"/>
        <v>6.3540563280773635E-2</v>
      </c>
      <c r="L40" s="46">
        <f t="shared" si="3"/>
        <v>-1.4141074914118763E-4</v>
      </c>
    </row>
    <row r="41" spans="2:12" x14ac:dyDescent="0.25">
      <c r="B41" s="106" t="s">
        <v>99</v>
      </c>
      <c r="C41" s="107">
        <v>4.4411547002220586E-4</v>
      </c>
      <c r="D41" s="108">
        <v>2.1070926846872281E-2</v>
      </c>
      <c r="E41" s="109">
        <v>6755</v>
      </c>
      <c r="F41" s="110">
        <v>0</v>
      </c>
      <c r="G41" s="5"/>
      <c r="H41" s="106" t="s">
        <v>99</v>
      </c>
      <c r="I41" s="96">
        <v>-1.1915302599878302E-3</v>
      </c>
      <c r="J41" s="91"/>
      <c r="K41" s="46">
        <f t="shared" si="2"/>
        <v>-5.6523431153345752E-2</v>
      </c>
      <c r="L41" s="46">
        <f t="shared" si="3"/>
        <v>2.5114083747043436E-5</v>
      </c>
    </row>
    <row r="42" spans="2:12" x14ac:dyDescent="0.25">
      <c r="B42" s="106" t="s">
        <v>100</v>
      </c>
      <c r="C42" s="107">
        <v>1.1843079200592153E-3</v>
      </c>
      <c r="D42" s="108">
        <v>3.4395936914946308E-2</v>
      </c>
      <c r="E42" s="109">
        <v>6755</v>
      </c>
      <c r="F42" s="110">
        <v>0</v>
      </c>
      <c r="G42" s="5"/>
      <c r="H42" s="106" t="s">
        <v>100</v>
      </c>
      <c r="I42" s="96">
        <v>1.0169888830895433E-2</v>
      </c>
      <c r="J42" s="91"/>
      <c r="K42" s="46">
        <f t="shared" si="2"/>
        <v>0.29532106004627895</v>
      </c>
      <c r="L42" s="46">
        <f t="shared" si="3"/>
        <v>-3.501657744731334E-4</v>
      </c>
    </row>
    <row r="43" spans="2:12" x14ac:dyDescent="0.25">
      <c r="B43" s="106" t="s">
        <v>101</v>
      </c>
      <c r="C43" s="107">
        <v>4.4411547002220586E-4</v>
      </c>
      <c r="D43" s="108">
        <v>2.1070926846872069E-2</v>
      </c>
      <c r="E43" s="109">
        <v>6755</v>
      </c>
      <c r="F43" s="110">
        <v>0</v>
      </c>
      <c r="G43" s="5"/>
      <c r="H43" s="106" t="s">
        <v>101</v>
      </c>
      <c r="I43" s="96">
        <v>7.01891907464998E-3</v>
      </c>
      <c r="J43" s="91"/>
      <c r="K43" s="46">
        <f t="shared" si="2"/>
        <v>0.33296123683081241</v>
      </c>
      <c r="L43" s="46">
        <f t="shared" si="3"/>
        <v>-1.4793893816534914E-4</v>
      </c>
    </row>
    <row r="44" spans="2:12" x14ac:dyDescent="0.25">
      <c r="B44" s="106" t="s">
        <v>102</v>
      </c>
      <c r="C44" s="107">
        <v>1.1843079200592153E-3</v>
      </c>
      <c r="D44" s="108">
        <v>3.4395936914945878E-2</v>
      </c>
      <c r="E44" s="109">
        <v>6755</v>
      </c>
      <c r="F44" s="110">
        <v>0</v>
      </c>
      <c r="G44" s="5"/>
      <c r="H44" s="106" t="s">
        <v>102</v>
      </c>
      <c r="I44" s="96">
        <v>6.0734420254292291E-3</v>
      </c>
      <c r="J44" s="91"/>
      <c r="K44" s="46">
        <f t="shared" si="2"/>
        <v>0.17636528450837341</v>
      </c>
      <c r="L44" s="46">
        <f t="shared" si="3"/>
        <v>-2.0911846391981432E-4</v>
      </c>
    </row>
    <row r="45" spans="2:12" x14ac:dyDescent="0.25">
      <c r="B45" s="106" t="s">
        <v>103</v>
      </c>
      <c r="C45" s="107">
        <v>0.12020725388601036</v>
      </c>
      <c r="D45" s="108">
        <v>0.3252278101476182</v>
      </c>
      <c r="E45" s="109">
        <v>6755</v>
      </c>
      <c r="F45" s="110">
        <v>0</v>
      </c>
      <c r="G45" s="5"/>
      <c r="H45" s="106" t="s">
        <v>103</v>
      </c>
      <c r="I45" s="96">
        <v>6.7682107866466251E-2</v>
      </c>
      <c r="J45" s="91"/>
      <c r="K45" s="46">
        <f t="shared" si="2"/>
        <v>0.18309082336960689</v>
      </c>
      <c r="L45" s="46">
        <f t="shared" si="3"/>
        <v>-2.5015942886777852E-2</v>
      </c>
    </row>
    <row r="46" spans="2:12" x14ac:dyDescent="0.25">
      <c r="B46" s="106" t="s">
        <v>104</v>
      </c>
      <c r="C46" s="107">
        <v>0.1526276831976314</v>
      </c>
      <c r="D46" s="108">
        <v>0.35965486586203582</v>
      </c>
      <c r="E46" s="109">
        <v>6755</v>
      </c>
      <c r="F46" s="110">
        <v>0</v>
      </c>
      <c r="G46" s="5"/>
      <c r="H46" s="106" t="s">
        <v>104</v>
      </c>
      <c r="I46" s="96">
        <v>3.3572555770054899E-2</v>
      </c>
      <c r="J46" s="91"/>
      <c r="K46" s="46">
        <f t="shared" si="2"/>
        <v>7.9099317329300423E-2</v>
      </c>
      <c r="L46" s="46">
        <f t="shared" si="3"/>
        <v>-1.4247273963401247E-2</v>
      </c>
    </row>
    <row r="47" spans="2:12" x14ac:dyDescent="0.25">
      <c r="B47" s="106" t="s">
        <v>105</v>
      </c>
      <c r="C47" s="107">
        <v>0.70821613619541079</v>
      </c>
      <c r="D47" s="108">
        <v>0.45461702203620302</v>
      </c>
      <c r="E47" s="109">
        <v>6755</v>
      </c>
      <c r="F47" s="110">
        <v>0</v>
      </c>
      <c r="G47" s="5"/>
      <c r="H47" s="106" t="s">
        <v>105</v>
      </c>
      <c r="I47" s="96">
        <v>-7.8829134824131231E-2</v>
      </c>
      <c r="J47" s="91"/>
      <c r="K47" s="46">
        <f t="shared" si="2"/>
        <v>-5.0594386977279172E-2</v>
      </c>
      <c r="L47" s="46">
        <f t="shared" si="3"/>
        <v>0.12280240857397438</v>
      </c>
    </row>
    <row r="48" spans="2:12" x14ac:dyDescent="0.25">
      <c r="B48" s="106" t="s">
        <v>106</v>
      </c>
      <c r="C48" s="107">
        <v>1.5692079940784604E-2</v>
      </c>
      <c r="D48" s="108">
        <v>0.12429048831301409</v>
      </c>
      <c r="E48" s="109">
        <v>6755</v>
      </c>
      <c r="F48" s="110">
        <v>0</v>
      </c>
      <c r="G48" s="5"/>
      <c r="H48" s="106" t="s">
        <v>106</v>
      </c>
      <c r="I48" s="96">
        <v>8.6003096567624695E-3</v>
      </c>
      <c r="J48" s="91"/>
      <c r="K48" s="46">
        <f t="shared" si="2"/>
        <v>6.8109418709449782E-2</v>
      </c>
      <c r="L48" s="46">
        <f t="shared" si="3"/>
        <v>-1.0858171729886716E-3</v>
      </c>
    </row>
    <row r="49" spans="2:12" x14ac:dyDescent="0.25">
      <c r="B49" s="106" t="s">
        <v>107</v>
      </c>
      <c r="C49" s="107">
        <v>4.4411547002220575E-4</v>
      </c>
      <c r="D49" s="108">
        <v>2.1070926846872236E-2</v>
      </c>
      <c r="E49" s="109">
        <v>6755</v>
      </c>
      <c r="F49" s="110">
        <v>0</v>
      </c>
      <c r="G49" s="5"/>
      <c r="H49" s="106" t="s">
        <v>107</v>
      </c>
      <c r="I49" s="96">
        <v>1.4542676936586023E-3</v>
      </c>
      <c r="J49" s="91"/>
      <c r="K49" s="46">
        <f t="shared" si="2"/>
        <v>6.8987085449165722E-2</v>
      </c>
      <c r="L49" s="46">
        <f t="shared" si="3"/>
        <v>-3.0651844838195667E-5</v>
      </c>
    </row>
    <row r="50" spans="2:12" x14ac:dyDescent="0.25">
      <c r="B50" s="106" t="s">
        <v>108</v>
      </c>
      <c r="C50" s="107">
        <v>0.1925980754996299</v>
      </c>
      <c r="D50" s="108">
        <v>0.39436921888968973</v>
      </c>
      <c r="E50" s="109">
        <v>6755</v>
      </c>
      <c r="F50" s="110">
        <v>0</v>
      </c>
      <c r="G50" s="5"/>
      <c r="H50" s="106" t="s">
        <v>108</v>
      </c>
      <c r="I50" s="96">
        <v>7.6474177552000727E-2</v>
      </c>
      <c r="J50" s="91"/>
      <c r="K50" s="46">
        <f t="shared" si="2"/>
        <v>0.1565674884665362</v>
      </c>
      <c r="L50" s="46">
        <f t="shared" si="3"/>
        <v>-3.7347690226432639E-2</v>
      </c>
    </row>
    <row r="51" spans="2:12" x14ac:dyDescent="0.25">
      <c r="B51" s="106" t="s">
        <v>109</v>
      </c>
      <c r="C51" s="107">
        <v>0.74137675795706881</v>
      </c>
      <c r="D51" s="108">
        <v>0.43791054955928271</v>
      </c>
      <c r="E51" s="109">
        <v>6755</v>
      </c>
      <c r="F51" s="110">
        <v>0</v>
      </c>
      <c r="G51" s="5"/>
      <c r="H51" s="106" t="s">
        <v>109</v>
      </c>
      <c r="I51" s="96">
        <v>-6.6586064336415007E-2</v>
      </c>
      <c r="J51" s="91"/>
      <c r="K51" s="46">
        <f t="shared" si="2"/>
        <v>-3.9324706497466035E-2</v>
      </c>
      <c r="L51" s="46">
        <f t="shared" si="3"/>
        <v>0.11272932463612471</v>
      </c>
    </row>
    <row r="52" spans="2:12" x14ac:dyDescent="0.25">
      <c r="B52" s="106" t="s">
        <v>110</v>
      </c>
      <c r="C52" s="107">
        <v>3.552923760177646E-3</v>
      </c>
      <c r="D52" s="108">
        <v>5.9504828974375555E-2</v>
      </c>
      <c r="E52" s="109">
        <v>6755</v>
      </c>
      <c r="F52" s="110">
        <v>0</v>
      </c>
      <c r="G52" s="5"/>
      <c r="H52" s="106" t="s">
        <v>110</v>
      </c>
      <c r="I52" s="96">
        <v>-3.2335257373218244E-3</v>
      </c>
      <c r="J52" s="91"/>
      <c r="K52" s="46">
        <f t="shared" si="2"/>
        <v>-5.4147492269712216E-2</v>
      </c>
      <c r="L52" s="46">
        <f t="shared" si="3"/>
        <v>1.9306786725198233E-4</v>
      </c>
    </row>
    <row r="53" spans="2:12" x14ac:dyDescent="0.25">
      <c r="B53" s="106" t="s">
        <v>111</v>
      </c>
      <c r="C53" s="107">
        <v>1.9985196150999258E-2</v>
      </c>
      <c r="D53" s="108">
        <v>0.13995959404625657</v>
      </c>
      <c r="E53" s="109">
        <v>6755</v>
      </c>
      <c r="F53" s="110">
        <v>0</v>
      </c>
      <c r="G53" s="5"/>
      <c r="H53" s="106" t="s">
        <v>111</v>
      </c>
      <c r="I53" s="96">
        <v>-1.605317057185E-2</v>
      </c>
      <c r="J53" s="91"/>
      <c r="K53" s="46">
        <f t="shared" si="2"/>
        <v>-0.11240633353028015</v>
      </c>
      <c r="L53" s="46">
        <f t="shared" si="3"/>
        <v>2.2922741732005771E-3</v>
      </c>
    </row>
    <row r="54" spans="2:12" x14ac:dyDescent="0.25">
      <c r="B54" s="106" t="s">
        <v>112</v>
      </c>
      <c r="C54" s="107">
        <v>2.3094004441154697E-2</v>
      </c>
      <c r="D54" s="108">
        <v>0.15021322093029296</v>
      </c>
      <c r="E54" s="109">
        <v>6755</v>
      </c>
      <c r="F54" s="110">
        <v>0</v>
      </c>
      <c r="G54" s="5"/>
      <c r="H54" s="106" t="s">
        <v>112</v>
      </c>
      <c r="I54" s="96">
        <v>-2.2780187208970219E-3</v>
      </c>
      <c r="J54" s="91"/>
      <c r="K54" s="46">
        <f t="shared" si="2"/>
        <v>-1.4815008510284876E-2</v>
      </c>
      <c r="L54" s="46">
        <f t="shared" si="3"/>
        <v>3.5022599296930451E-4</v>
      </c>
    </row>
    <row r="55" spans="2:12" x14ac:dyDescent="0.25">
      <c r="B55" s="106" t="s">
        <v>113</v>
      </c>
      <c r="C55" s="107">
        <v>4.293116210214656E-3</v>
      </c>
      <c r="D55" s="108">
        <v>6.5385918018198291E-2</v>
      </c>
      <c r="E55" s="109">
        <v>6755</v>
      </c>
      <c r="F55" s="110">
        <v>0</v>
      </c>
      <c r="G55" s="5"/>
      <c r="H55" s="106" t="s">
        <v>113</v>
      </c>
      <c r="I55" s="96">
        <v>-1.4664051872709902E-3</v>
      </c>
      <c r="J55" s="91"/>
      <c r="K55" s="46">
        <f t="shared" si="2"/>
        <v>-2.2330645246647674E-2</v>
      </c>
      <c r="L55" s="46">
        <f t="shared" si="3"/>
        <v>9.6281402342072943E-5</v>
      </c>
    </row>
    <row r="56" spans="2:12" x14ac:dyDescent="0.25">
      <c r="B56" s="106" t="s">
        <v>114</v>
      </c>
      <c r="C56" s="107">
        <v>4.4411547002220575E-4</v>
      </c>
      <c r="D56" s="108">
        <v>2.1070926846871108E-2</v>
      </c>
      <c r="E56" s="109">
        <v>6755</v>
      </c>
      <c r="F56" s="110">
        <v>0</v>
      </c>
      <c r="G56" s="5"/>
      <c r="H56" s="106" t="s">
        <v>114</v>
      </c>
      <c r="I56" s="96">
        <v>3.6522672618256339E-3</v>
      </c>
      <c r="J56" s="91"/>
      <c r="K56" s="46">
        <f t="shared" si="2"/>
        <v>0.17325508554817548</v>
      </c>
      <c r="L56" s="46">
        <f t="shared" si="3"/>
        <v>-7.6979451517258067E-5</v>
      </c>
    </row>
    <row r="57" spans="2:12" x14ac:dyDescent="0.25">
      <c r="B57" s="106" t="s">
        <v>115</v>
      </c>
      <c r="C57" s="107">
        <v>1.4803849000740192E-3</v>
      </c>
      <c r="D57" s="108">
        <v>3.8450126430673151E-2</v>
      </c>
      <c r="E57" s="109">
        <v>6755</v>
      </c>
      <c r="F57" s="110">
        <v>0</v>
      </c>
      <c r="G57" s="5"/>
      <c r="H57" s="106" t="s">
        <v>115</v>
      </c>
      <c r="I57" s="96">
        <v>2.1464931326349687E-3</v>
      </c>
      <c r="J57" s="91"/>
      <c r="K57" s="46">
        <f t="shared" si="2"/>
        <v>5.5742742497291178E-2</v>
      </c>
      <c r="L57" s="46">
        <f t="shared" si="3"/>
        <v>-8.264305781659182E-5</v>
      </c>
    </row>
    <row r="58" spans="2:12" x14ac:dyDescent="0.25">
      <c r="B58" s="106" t="s">
        <v>116</v>
      </c>
      <c r="C58" s="107">
        <v>7.1502590673575131E-2</v>
      </c>
      <c r="D58" s="108">
        <v>0.25768158631664928</v>
      </c>
      <c r="E58" s="109">
        <v>6755</v>
      </c>
      <c r="F58" s="110">
        <v>0</v>
      </c>
      <c r="G58" s="5"/>
      <c r="H58" s="106" t="s">
        <v>116</v>
      </c>
      <c r="I58" s="96">
        <v>1.0129789338322344E-2</v>
      </c>
      <c r="J58" s="91"/>
      <c r="K58" s="46">
        <f t="shared" si="2"/>
        <v>3.6500408477371404E-2</v>
      </c>
      <c r="L58" s="46">
        <f t="shared" si="3"/>
        <v>-2.8108573492618603E-3</v>
      </c>
    </row>
    <row r="59" spans="2:12" x14ac:dyDescent="0.25">
      <c r="B59" s="106" t="s">
        <v>117</v>
      </c>
      <c r="C59" s="107">
        <v>5.6550703182827539E-2</v>
      </c>
      <c r="D59" s="108">
        <v>0.23099917873891479</v>
      </c>
      <c r="E59" s="109">
        <v>6755</v>
      </c>
      <c r="F59" s="110">
        <v>0</v>
      </c>
      <c r="G59" s="5"/>
      <c r="H59" s="106" t="s">
        <v>117</v>
      </c>
      <c r="I59" s="96">
        <v>9.1012504211205915E-3</v>
      </c>
      <c r="J59" s="91"/>
      <c r="K59" s="46">
        <f t="shared" si="2"/>
        <v>3.7171423538557798E-2</v>
      </c>
      <c r="L59" s="46">
        <f t="shared" si="3"/>
        <v>-2.2280690085876476E-3</v>
      </c>
    </row>
    <row r="60" spans="2:12" x14ac:dyDescent="0.25">
      <c r="B60" s="106" t="s">
        <v>118</v>
      </c>
      <c r="C60" s="107">
        <v>5.284974093264249E-2</v>
      </c>
      <c r="D60" s="108">
        <v>0.22374998820877093</v>
      </c>
      <c r="E60" s="109">
        <v>6755</v>
      </c>
      <c r="F60" s="110">
        <v>0</v>
      </c>
      <c r="G60" s="5"/>
      <c r="H60" s="106" t="s">
        <v>118</v>
      </c>
      <c r="I60" s="96">
        <v>-4.2552747130454585E-3</v>
      </c>
      <c r="J60" s="91"/>
      <c r="K60" s="46">
        <f t="shared" si="2"/>
        <v>-1.8012892778806376E-2</v>
      </c>
      <c r="L60" s="46">
        <f t="shared" si="3"/>
        <v>1.0050957677452134E-3</v>
      </c>
    </row>
    <row r="61" spans="2:12" x14ac:dyDescent="0.25">
      <c r="B61" s="106" t="s">
        <v>119</v>
      </c>
      <c r="C61" s="107">
        <v>0.8127313101406366</v>
      </c>
      <c r="D61" s="108">
        <v>0.39015594615839688</v>
      </c>
      <c r="E61" s="109">
        <v>6755</v>
      </c>
      <c r="F61" s="110">
        <v>0</v>
      </c>
      <c r="G61" s="5"/>
      <c r="H61" s="106" t="s">
        <v>119</v>
      </c>
      <c r="I61" s="96">
        <v>-9.7840140331691833E-3</v>
      </c>
      <c r="J61" s="91"/>
      <c r="K61" s="46">
        <f t="shared" si="2"/>
        <v>-4.696172152694451E-3</v>
      </c>
      <c r="L61" s="46">
        <f t="shared" si="3"/>
        <v>2.0381015903788571E-2</v>
      </c>
    </row>
    <row r="62" spans="2:12" x14ac:dyDescent="0.25">
      <c r="B62" s="106" t="s">
        <v>120</v>
      </c>
      <c r="C62" s="107">
        <v>4.8852701702442637E-3</v>
      </c>
      <c r="D62" s="108">
        <v>6.9728932926844914E-2</v>
      </c>
      <c r="E62" s="109">
        <v>6755</v>
      </c>
      <c r="F62" s="110">
        <v>0</v>
      </c>
      <c r="G62" s="5"/>
      <c r="H62" s="106" t="s">
        <v>120</v>
      </c>
      <c r="I62" s="96">
        <v>7.3252851086047328E-3</v>
      </c>
      <c r="J62" s="91"/>
      <c r="K62" s="46">
        <f t="shared" si="2"/>
        <v>0.1045405229336121</v>
      </c>
      <c r="L62" s="46">
        <f t="shared" si="3"/>
        <v>-5.1321589657976792E-4</v>
      </c>
    </row>
    <row r="63" spans="2:12" x14ac:dyDescent="0.25">
      <c r="B63" s="106" t="s">
        <v>121</v>
      </c>
      <c r="C63" s="107">
        <v>0.13397483345669875</v>
      </c>
      <c r="D63" s="108">
        <v>0.34065048987394669</v>
      </c>
      <c r="E63" s="109">
        <v>6755</v>
      </c>
      <c r="F63" s="110">
        <v>0</v>
      </c>
      <c r="G63" s="5"/>
      <c r="H63" s="106" t="s">
        <v>121</v>
      </c>
      <c r="I63" s="96">
        <v>1.5531697303156766E-2</v>
      </c>
      <c r="J63" s="91"/>
      <c r="K63" s="46">
        <f t="shared" si="2"/>
        <v>3.94857519466471E-2</v>
      </c>
      <c r="L63" s="46">
        <f t="shared" si="3"/>
        <v>-6.1084795746522451E-3</v>
      </c>
    </row>
    <row r="64" spans="2:12" x14ac:dyDescent="0.25">
      <c r="B64" s="106" t="s">
        <v>122</v>
      </c>
      <c r="C64" s="107">
        <v>4.7668393782383425E-2</v>
      </c>
      <c r="D64" s="108">
        <v>0.21307942036802405</v>
      </c>
      <c r="E64" s="109">
        <v>6755</v>
      </c>
      <c r="F64" s="110">
        <v>0</v>
      </c>
      <c r="G64" s="5"/>
      <c r="H64" s="106" t="s">
        <v>122</v>
      </c>
      <c r="I64" s="96">
        <v>-8.8440204142813672E-3</v>
      </c>
      <c r="J64" s="91"/>
      <c r="K64" s="46">
        <f t="shared" si="2"/>
        <v>-3.9527234267894069E-2</v>
      </c>
      <c r="L64" s="46">
        <f t="shared" si="3"/>
        <v>1.9785122702101494E-3</v>
      </c>
    </row>
    <row r="65" spans="2:12" x14ac:dyDescent="0.25">
      <c r="B65" s="106" t="s">
        <v>123</v>
      </c>
      <c r="C65" s="107">
        <v>5.9215396002960767E-4</v>
      </c>
      <c r="D65" s="108">
        <v>2.4328808773914419E-2</v>
      </c>
      <c r="E65" s="109">
        <v>6755</v>
      </c>
      <c r="F65" s="110">
        <v>0</v>
      </c>
      <c r="G65" s="5"/>
      <c r="H65" s="106" t="s">
        <v>123</v>
      </c>
      <c r="I65" s="96">
        <v>-3.3876658860731209E-3</v>
      </c>
      <c r="J65" s="91"/>
      <c r="K65" s="46">
        <f t="shared" si="2"/>
        <v>-0.13916258283609687</v>
      </c>
      <c r="L65" s="46">
        <f t="shared" si="3"/>
        <v>8.2454500273202103E-5</v>
      </c>
    </row>
    <row r="66" spans="2:12" x14ac:dyDescent="0.25">
      <c r="B66" s="106" t="s">
        <v>124</v>
      </c>
      <c r="C66" s="107">
        <v>0.2384900074019245</v>
      </c>
      <c r="D66" s="108">
        <v>0.42619175660239095</v>
      </c>
      <c r="E66" s="109">
        <v>6755</v>
      </c>
      <c r="F66" s="110">
        <v>0</v>
      </c>
      <c r="G66" s="5"/>
      <c r="H66" s="106" t="s">
        <v>124</v>
      </c>
      <c r="I66" s="96">
        <v>7.8265576217929428E-2</v>
      </c>
      <c r="J66" s="91"/>
      <c r="K66" s="46">
        <f t="shared" si="0"/>
        <v>0.13984319837983744</v>
      </c>
      <c r="L66" s="46">
        <f t="shared" si="1"/>
        <v>-4.3796149414836338E-2</v>
      </c>
    </row>
    <row r="67" spans="2:12" x14ac:dyDescent="0.25">
      <c r="B67" s="106" t="s">
        <v>125</v>
      </c>
      <c r="C67" s="107">
        <v>0.31591413767579568</v>
      </c>
      <c r="D67" s="108">
        <v>0.46491331770762068</v>
      </c>
      <c r="E67" s="109">
        <v>6755</v>
      </c>
      <c r="F67" s="110">
        <v>0</v>
      </c>
      <c r="G67" s="5"/>
      <c r="H67" s="106" t="s">
        <v>125</v>
      </c>
      <c r="I67" s="96">
        <v>-3.5069678153221831E-2</v>
      </c>
      <c r="J67" s="91"/>
      <c r="K67" s="46">
        <f t="shared" si="0"/>
        <v>-5.1602460302000983E-2</v>
      </c>
      <c r="L67" s="46">
        <f t="shared" si="1"/>
        <v>2.3830264073678876E-2</v>
      </c>
    </row>
    <row r="68" spans="2:12" x14ac:dyDescent="0.25">
      <c r="B68" s="106" t="s">
        <v>126</v>
      </c>
      <c r="C68" s="107">
        <v>0.32435233160621763</v>
      </c>
      <c r="D68" s="108">
        <v>0.46816700408610529</v>
      </c>
      <c r="E68" s="109">
        <v>6755</v>
      </c>
      <c r="F68" s="110">
        <v>0</v>
      </c>
      <c r="G68" s="5"/>
      <c r="H68" s="106" t="s">
        <v>126</v>
      </c>
      <c r="I68" s="96">
        <v>-3.689724187229957E-2</v>
      </c>
      <c r="J68" s="91"/>
      <c r="K68" s="46">
        <f t="shared" si="0"/>
        <v>-5.3249236327205157E-2</v>
      </c>
      <c r="L68" s="46">
        <f t="shared" si="1"/>
        <v>2.556290026137303E-2</v>
      </c>
    </row>
    <row r="69" spans="2:12" x14ac:dyDescent="0.25">
      <c r="B69" s="106" t="s">
        <v>127</v>
      </c>
      <c r="C69" s="107">
        <v>8.7638786084381928E-2</v>
      </c>
      <c r="D69" s="108">
        <v>0.28278979455796704</v>
      </c>
      <c r="E69" s="109">
        <v>6755</v>
      </c>
      <c r="F69" s="110">
        <v>0</v>
      </c>
      <c r="G69" s="5"/>
      <c r="H69" s="106" t="s">
        <v>127</v>
      </c>
      <c r="I69" s="96">
        <v>-3.7659058659631137E-3</v>
      </c>
      <c r="J69" s="91"/>
      <c r="K69" s="46">
        <f t="shared" si="0"/>
        <v>-1.214989548237661E-2</v>
      </c>
      <c r="L69" s="46">
        <f t="shared" si="1"/>
        <v>1.1670839080913438E-3</v>
      </c>
    </row>
    <row r="70" spans="2:12" x14ac:dyDescent="0.25">
      <c r="B70" s="106" t="s">
        <v>128</v>
      </c>
      <c r="C70" s="107">
        <v>1.1250925240562544E-2</v>
      </c>
      <c r="D70" s="108">
        <v>0.10547980373704063</v>
      </c>
      <c r="E70" s="109">
        <v>6755</v>
      </c>
      <c r="F70" s="110">
        <v>0</v>
      </c>
      <c r="G70" s="5"/>
      <c r="H70" s="106" t="s">
        <v>128</v>
      </c>
      <c r="I70" s="96">
        <v>1.3455406723033725E-2</v>
      </c>
      <c r="J70" s="91"/>
      <c r="K70" s="46">
        <f t="shared" si="0"/>
        <v>0.12612860923668578</v>
      </c>
      <c r="L70" s="46">
        <f t="shared" si="1"/>
        <v>-1.4352110049390807E-3</v>
      </c>
    </row>
    <row r="71" spans="2:12" x14ac:dyDescent="0.25">
      <c r="B71" s="106" t="s">
        <v>129</v>
      </c>
      <c r="C71" s="107">
        <v>1.1991117690599556E-2</v>
      </c>
      <c r="D71" s="108">
        <v>0.10885350204641191</v>
      </c>
      <c r="E71" s="109">
        <v>6755</v>
      </c>
      <c r="F71" s="110">
        <v>0</v>
      </c>
      <c r="G71" s="5"/>
      <c r="H71" s="106" t="s">
        <v>129</v>
      </c>
      <c r="I71" s="96">
        <v>-1.4516876818632652E-3</v>
      </c>
      <c r="J71" s="91"/>
      <c r="K71" s="46">
        <f t="shared" si="0"/>
        <v>-1.3176244191101123E-2</v>
      </c>
      <c r="L71" s="46">
        <f t="shared" si="1"/>
        <v>1.5991545991597109E-4</v>
      </c>
    </row>
    <row r="72" spans="2:12" x14ac:dyDescent="0.25">
      <c r="B72" s="106" t="s">
        <v>130</v>
      </c>
      <c r="C72" s="107">
        <v>5.1813471502590667E-3</v>
      </c>
      <c r="D72" s="108">
        <v>7.180016691805742E-2</v>
      </c>
      <c r="E72" s="109">
        <v>6755</v>
      </c>
      <c r="F72" s="110">
        <v>0</v>
      </c>
      <c r="G72" s="5"/>
      <c r="H72" s="106" t="s">
        <v>130</v>
      </c>
      <c r="I72" s="96">
        <v>-6.6099964066408136E-4</v>
      </c>
      <c r="J72" s="91"/>
      <c r="K72" s="46">
        <f t="shared" ref="K72:K103" si="4">((1-C72)/D72)*I72</f>
        <v>-9.1584017180637942E-3</v>
      </c>
      <c r="L72" s="46">
        <f t="shared" ref="L72:L103" si="5">((0-C72)/D72)*I72</f>
        <v>4.7700008948248928E-5</v>
      </c>
    </row>
    <row r="73" spans="2:12" x14ac:dyDescent="0.25">
      <c r="B73" s="106" t="s">
        <v>131</v>
      </c>
      <c r="C73" s="107">
        <v>5.0333086602516661E-3</v>
      </c>
      <c r="D73" s="108">
        <v>7.0772282335162404E-2</v>
      </c>
      <c r="E73" s="109">
        <v>6755</v>
      </c>
      <c r="F73" s="110">
        <v>0</v>
      </c>
      <c r="G73" s="5"/>
      <c r="H73" s="106" t="s">
        <v>131</v>
      </c>
      <c r="I73" s="96">
        <v>9.8251817042504337E-4</v>
      </c>
      <c r="J73" s="91"/>
      <c r="K73" s="46">
        <f t="shared" si="4"/>
        <v>1.3812933834455306E-2</v>
      </c>
      <c r="L73" s="46">
        <f t="shared" si="5"/>
        <v>-6.9876469330677058E-5</v>
      </c>
    </row>
    <row r="74" spans="2:12" x14ac:dyDescent="0.25">
      <c r="B74" s="106" t="s">
        <v>132</v>
      </c>
      <c r="C74" s="107">
        <v>0.32494448556624722</v>
      </c>
      <c r="D74" s="108">
        <v>0.46838877520837907</v>
      </c>
      <c r="E74" s="109">
        <v>6755</v>
      </c>
      <c r="F74" s="110">
        <v>0</v>
      </c>
      <c r="G74" s="5"/>
      <c r="H74" s="106" t="s">
        <v>132</v>
      </c>
      <c r="I74" s="96">
        <v>7.0557764514492013E-2</v>
      </c>
      <c r="J74" s="91"/>
      <c r="K74" s="46">
        <f t="shared" si="4"/>
        <v>0.10168990066091133</v>
      </c>
      <c r="L74" s="46">
        <f t="shared" si="5"/>
        <v>-4.8949414901469375E-2</v>
      </c>
    </row>
    <row r="75" spans="2:12" x14ac:dyDescent="0.25">
      <c r="B75" s="106" t="s">
        <v>133</v>
      </c>
      <c r="C75" s="107">
        <v>0.63567727609178382</v>
      </c>
      <c r="D75" s="108">
        <v>0.48127535394054827</v>
      </c>
      <c r="E75" s="109">
        <v>6755</v>
      </c>
      <c r="F75" s="110">
        <v>0</v>
      </c>
      <c r="G75" s="5"/>
      <c r="H75" s="106" t="s">
        <v>133</v>
      </c>
      <c r="I75" s="96">
        <v>-3.4979196396962816E-3</v>
      </c>
      <c r="J75" s="91"/>
      <c r="K75" s="46">
        <f t="shared" si="4"/>
        <v>-2.6479054053194211E-3</v>
      </c>
      <c r="L75" s="46">
        <f t="shared" si="5"/>
        <v>4.6201161358966243E-3</v>
      </c>
    </row>
    <row r="76" spans="2:12" x14ac:dyDescent="0.25">
      <c r="B76" s="106" t="s">
        <v>134</v>
      </c>
      <c r="C76" s="107">
        <v>0.3535159141376758</v>
      </c>
      <c r="D76" s="108">
        <v>0.4780964867807303</v>
      </c>
      <c r="E76" s="109">
        <v>6755</v>
      </c>
      <c r="F76" s="110">
        <v>0</v>
      </c>
      <c r="G76" s="5"/>
      <c r="H76" s="106" t="s">
        <v>134</v>
      </c>
      <c r="I76" s="96">
        <v>4.4996581205971255E-2</v>
      </c>
      <c r="J76" s="91"/>
      <c r="K76" s="46">
        <f t="shared" si="4"/>
        <v>6.0844566885959017E-2</v>
      </c>
      <c r="L76" s="46">
        <f t="shared" si="5"/>
        <v>-3.3271542414396643E-2</v>
      </c>
    </row>
    <row r="77" spans="2:12" x14ac:dyDescent="0.25">
      <c r="B77" s="106" t="s">
        <v>135</v>
      </c>
      <c r="C77" s="107">
        <v>9.178386380458918E-3</v>
      </c>
      <c r="D77" s="108">
        <v>9.5370278842666384E-2</v>
      </c>
      <c r="E77" s="109">
        <v>6755</v>
      </c>
      <c r="F77" s="110">
        <v>0</v>
      </c>
      <c r="G77" s="5"/>
      <c r="H77" s="106" t="s">
        <v>135</v>
      </c>
      <c r="I77" s="96">
        <v>1.8283298963143766E-2</v>
      </c>
      <c r="J77" s="91"/>
      <c r="K77" s="46">
        <f t="shared" si="4"/>
        <v>0.18994898621231829</v>
      </c>
      <c r="L77" s="46">
        <f t="shared" si="5"/>
        <v>-1.7595752495388813E-3</v>
      </c>
    </row>
    <row r="78" spans="2:12" x14ac:dyDescent="0.25">
      <c r="B78" s="106" t="s">
        <v>136</v>
      </c>
      <c r="C78" s="107">
        <v>3.7749814951887492E-2</v>
      </c>
      <c r="D78" s="108">
        <v>0.19060468169158615</v>
      </c>
      <c r="E78" s="109">
        <v>6755</v>
      </c>
      <c r="F78" s="110">
        <v>0</v>
      </c>
      <c r="G78" s="5"/>
      <c r="H78" s="106" t="s">
        <v>136</v>
      </c>
      <c r="I78" s="96">
        <v>6.243146696335581E-2</v>
      </c>
      <c r="J78" s="91"/>
      <c r="K78" s="46">
        <f t="shared" si="4"/>
        <v>0.31517951240840969</v>
      </c>
      <c r="L78" s="46">
        <f t="shared" si="5"/>
        <v>-1.2364734717560688E-2</v>
      </c>
    </row>
    <row r="79" spans="2:12" x14ac:dyDescent="0.25">
      <c r="B79" s="106" t="s">
        <v>137</v>
      </c>
      <c r="C79" s="107">
        <v>6.9874167283493702E-2</v>
      </c>
      <c r="D79" s="108">
        <v>0.25495370312602011</v>
      </c>
      <c r="E79" s="109">
        <v>6755</v>
      </c>
      <c r="F79" s="110">
        <v>0</v>
      </c>
      <c r="G79" s="5"/>
      <c r="H79" s="106" t="s">
        <v>137</v>
      </c>
      <c r="I79" s="96">
        <v>7.3964603872671925E-2</v>
      </c>
      <c r="J79" s="91"/>
      <c r="K79" s="46">
        <f t="shared" si="4"/>
        <v>0.2698387508206162</v>
      </c>
      <c r="L79" s="46">
        <f t="shared" si="5"/>
        <v>-2.0271190575733063E-2</v>
      </c>
    </row>
    <row r="80" spans="2:12" x14ac:dyDescent="0.25">
      <c r="B80" s="106" t="s">
        <v>138</v>
      </c>
      <c r="C80" s="107">
        <v>0.61509992598075491</v>
      </c>
      <c r="D80" s="108">
        <v>0.48660770712980966</v>
      </c>
      <c r="E80" s="109">
        <v>6755</v>
      </c>
      <c r="F80" s="110">
        <v>0</v>
      </c>
      <c r="G80" s="5"/>
      <c r="H80" s="106" t="s">
        <v>138</v>
      </c>
      <c r="I80" s="96">
        <v>-2.300417134472852E-2</v>
      </c>
      <c r="J80" s="91"/>
      <c r="K80" s="46">
        <f t="shared" si="4"/>
        <v>-1.8195986466312566E-2</v>
      </c>
      <c r="L80" s="46">
        <f t="shared" si="5"/>
        <v>2.9078586064434107E-2</v>
      </c>
    </row>
    <row r="81" spans="2:12" x14ac:dyDescent="0.25">
      <c r="B81" s="106" t="s">
        <v>139</v>
      </c>
      <c r="C81" s="107">
        <v>0.14152479644707625</v>
      </c>
      <c r="D81" s="108">
        <v>0.34858789008696123</v>
      </c>
      <c r="E81" s="109">
        <v>6755</v>
      </c>
      <c r="F81" s="110">
        <v>0</v>
      </c>
      <c r="G81" s="5"/>
      <c r="H81" s="106" t="s">
        <v>139</v>
      </c>
      <c r="I81" s="96">
        <v>6.2939466665864863E-2</v>
      </c>
      <c r="J81" s="91"/>
      <c r="K81" s="46">
        <f t="shared" si="4"/>
        <v>0.15500243408918077</v>
      </c>
      <c r="L81" s="46">
        <f t="shared" si="5"/>
        <v>-2.5553082771039286E-2</v>
      </c>
    </row>
    <row r="82" spans="2:12" x14ac:dyDescent="0.25">
      <c r="B82" s="106" t="s">
        <v>140</v>
      </c>
      <c r="C82" s="107">
        <v>1.0362694300518135E-2</v>
      </c>
      <c r="D82" s="108">
        <v>0.1012759955397842</v>
      </c>
      <c r="E82" s="109">
        <v>6755</v>
      </c>
      <c r="F82" s="110">
        <v>0</v>
      </c>
      <c r="G82" s="5"/>
      <c r="H82" s="106" t="s">
        <v>140</v>
      </c>
      <c r="I82" s="96">
        <v>3.4616816817034143E-2</v>
      </c>
      <c r="J82" s="91"/>
      <c r="K82" s="46">
        <f t="shared" si="4"/>
        <v>0.33826469089849226</v>
      </c>
      <c r="L82" s="46">
        <f t="shared" si="5"/>
        <v>-3.5420386481517514E-3</v>
      </c>
    </row>
    <row r="83" spans="2:12" x14ac:dyDescent="0.25">
      <c r="B83" s="106" t="s">
        <v>141</v>
      </c>
      <c r="C83" s="107">
        <v>2.6943005181347152E-2</v>
      </c>
      <c r="D83" s="108">
        <v>0.16192887748845641</v>
      </c>
      <c r="E83" s="109">
        <v>6755</v>
      </c>
      <c r="F83" s="110">
        <v>0</v>
      </c>
      <c r="G83" s="5"/>
      <c r="H83" s="106" t="s">
        <v>141</v>
      </c>
      <c r="I83" s="96">
        <v>5.3849732598062056E-2</v>
      </c>
      <c r="J83" s="91"/>
      <c r="K83" s="46">
        <f t="shared" si="4"/>
        <v>0.32359181256841429</v>
      </c>
      <c r="L83" s="46">
        <f t="shared" si="5"/>
        <v>-8.9599436919901732E-3</v>
      </c>
    </row>
    <row r="84" spans="2:12" x14ac:dyDescent="0.25">
      <c r="B84" s="106" t="s">
        <v>142</v>
      </c>
      <c r="C84" s="107">
        <v>7.8016284233900821E-2</v>
      </c>
      <c r="D84" s="108">
        <v>0.26821706428836045</v>
      </c>
      <c r="E84" s="109">
        <v>6755</v>
      </c>
      <c r="F84" s="110">
        <v>0</v>
      </c>
      <c r="G84" s="5"/>
      <c r="H84" s="106" t="s">
        <v>142</v>
      </c>
      <c r="I84" s="96">
        <v>1.283318945515209E-2</v>
      </c>
      <c r="J84" s="91"/>
      <c r="K84" s="46">
        <f t="shared" si="4"/>
        <v>4.4113493413941995E-2</v>
      </c>
      <c r="L84" s="46">
        <f t="shared" si="5"/>
        <v>-3.7327891825862927E-3</v>
      </c>
    </row>
    <row r="85" spans="2:12" x14ac:dyDescent="0.25">
      <c r="B85" s="106" t="s">
        <v>143</v>
      </c>
      <c r="C85" s="107">
        <v>1.4655810510732791E-2</v>
      </c>
      <c r="D85" s="108">
        <v>0.12017968161046627</v>
      </c>
      <c r="E85" s="109">
        <v>6755</v>
      </c>
      <c r="F85" s="110">
        <v>0</v>
      </c>
      <c r="G85" s="5"/>
      <c r="H85" s="106" t="s">
        <v>143</v>
      </c>
      <c r="I85" s="96">
        <v>5.4101299518243912E-2</v>
      </c>
      <c r="J85" s="91"/>
      <c r="K85" s="46">
        <f t="shared" si="4"/>
        <v>0.44357249420003103</v>
      </c>
      <c r="L85" s="46">
        <f t="shared" si="5"/>
        <v>-6.5976077112083944E-3</v>
      </c>
    </row>
    <row r="86" spans="2:12" x14ac:dyDescent="0.25">
      <c r="B86" s="106" t="s">
        <v>144</v>
      </c>
      <c r="C86" s="107">
        <v>2.2797927461139896E-2</v>
      </c>
      <c r="D86" s="108">
        <v>0.14926982441652811</v>
      </c>
      <c r="E86" s="109">
        <v>6755</v>
      </c>
      <c r="F86" s="110">
        <v>0</v>
      </c>
      <c r="G86" s="5"/>
      <c r="H86" s="106" t="s">
        <v>144</v>
      </c>
      <c r="I86" s="96">
        <v>3.7570147424200825E-2</v>
      </c>
      <c r="J86" s="91"/>
      <c r="K86" s="46">
        <f t="shared" si="4"/>
        <v>0.24595477399418977</v>
      </c>
      <c r="L86" s="46">
        <f t="shared" si="5"/>
        <v>-5.7380753211794004E-3</v>
      </c>
    </row>
    <row r="87" spans="2:12" x14ac:dyDescent="0.25">
      <c r="B87" s="106" t="s">
        <v>145</v>
      </c>
      <c r="C87" s="107">
        <v>0.45951147298297557</v>
      </c>
      <c r="D87" s="108">
        <v>0.49839487513781267</v>
      </c>
      <c r="E87" s="109">
        <v>6755</v>
      </c>
      <c r="F87" s="110">
        <v>0</v>
      </c>
      <c r="G87" s="5"/>
      <c r="H87" s="106" t="s">
        <v>145</v>
      </c>
      <c r="I87" s="96">
        <v>-3.5465296079561538E-2</v>
      </c>
      <c r="J87" s="91"/>
      <c r="K87" s="46">
        <f t="shared" si="4"/>
        <v>-3.8460639533993014E-2</v>
      </c>
      <c r="L87" s="46">
        <f t="shared" si="5"/>
        <v>3.2698390882912709E-2</v>
      </c>
    </row>
    <row r="88" spans="2:12" x14ac:dyDescent="0.25">
      <c r="B88" s="106" t="s">
        <v>146</v>
      </c>
      <c r="C88" s="107">
        <v>1.2435233160621765E-2</v>
      </c>
      <c r="D88" s="108">
        <v>0.11082606375416254</v>
      </c>
      <c r="E88" s="109">
        <v>6755</v>
      </c>
      <c r="F88" s="110">
        <v>0</v>
      </c>
      <c r="G88" s="5"/>
      <c r="H88" s="106" t="s">
        <v>146</v>
      </c>
      <c r="I88" s="96">
        <v>1.635097263544864E-2</v>
      </c>
      <c r="J88" s="91"/>
      <c r="K88" s="46">
        <f t="shared" si="4"/>
        <v>0.14570258954737439</v>
      </c>
      <c r="L88" s="46">
        <f t="shared" si="5"/>
        <v>-1.8346600992324167E-3</v>
      </c>
    </row>
    <row r="89" spans="2:12" x14ac:dyDescent="0.25">
      <c r="B89" s="106" t="s">
        <v>147</v>
      </c>
      <c r="C89" s="107">
        <v>0.35129533678756475</v>
      </c>
      <c r="D89" s="108">
        <v>0.4774103729181598</v>
      </c>
      <c r="E89" s="109">
        <v>6755</v>
      </c>
      <c r="F89" s="110">
        <v>0</v>
      </c>
      <c r="G89" s="5"/>
      <c r="H89" s="106" t="s">
        <v>147</v>
      </c>
      <c r="I89" s="96">
        <v>2.9303229540274547E-2</v>
      </c>
      <c r="J89" s="91"/>
      <c r="K89" s="46">
        <f t="shared" si="4"/>
        <v>3.9817194447970515E-2</v>
      </c>
      <c r="L89" s="46">
        <f t="shared" si="5"/>
        <v>-2.1562346514156554E-2</v>
      </c>
    </row>
    <row r="90" spans="2:12" x14ac:dyDescent="0.25">
      <c r="B90" s="106" t="s">
        <v>148</v>
      </c>
      <c r="C90" s="107">
        <v>0.41539600296076973</v>
      </c>
      <c r="D90" s="108">
        <v>0.49282666222007487</v>
      </c>
      <c r="E90" s="109">
        <v>6755</v>
      </c>
      <c r="F90" s="110">
        <v>0</v>
      </c>
      <c r="G90" s="5"/>
      <c r="H90" s="106" t="s">
        <v>148</v>
      </c>
      <c r="I90" s="96">
        <v>-3.0576718656995495E-2</v>
      </c>
      <c r="J90" s="91"/>
      <c r="K90" s="46">
        <f t="shared" si="4"/>
        <v>-3.6270910877060573E-2</v>
      </c>
      <c r="L90" s="46">
        <f t="shared" si="5"/>
        <v>2.5772645206642679E-2</v>
      </c>
    </row>
    <row r="91" spans="2:12" x14ac:dyDescent="0.25">
      <c r="B91" s="106" t="s">
        <v>149</v>
      </c>
      <c r="C91" s="107">
        <v>0.54937083641746842</v>
      </c>
      <c r="D91" s="108">
        <v>0.49759338291360733</v>
      </c>
      <c r="E91" s="109">
        <v>6755</v>
      </c>
      <c r="F91" s="110">
        <v>0</v>
      </c>
      <c r="G91" s="5"/>
      <c r="H91" s="106" t="s">
        <v>149</v>
      </c>
      <c r="I91" s="96">
        <v>1.5783275449477246E-3</v>
      </c>
      <c r="J91" s="91"/>
      <c r="K91" s="46">
        <f t="shared" si="4"/>
        <v>1.4293606905993561E-3</v>
      </c>
      <c r="L91" s="46">
        <f t="shared" si="5"/>
        <v>-1.7425616040782548E-3</v>
      </c>
    </row>
    <row r="92" spans="2:12" x14ac:dyDescent="0.25">
      <c r="B92" s="106" t="s">
        <v>150</v>
      </c>
      <c r="C92" s="107">
        <v>0.43316062176165804</v>
      </c>
      <c r="D92" s="108">
        <v>0.49554904011471546</v>
      </c>
      <c r="E92" s="109">
        <v>6755</v>
      </c>
      <c r="F92" s="110">
        <v>0</v>
      </c>
      <c r="G92" s="5"/>
      <c r="H92" s="106" t="s">
        <v>150</v>
      </c>
      <c r="I92" s="96">
        <v>-6.7978544357845241E-2</v>
      </c>
      <c r="J92" s="91"/>
      <c r="K92" s="46">
        <f t="shared" si="4"/>
        <v>-7.7758027355735559E-2</v>
      </c>
      <c r="L92" s="46">
        <f t="shared" si="5"/>
        <v>5.942021103235369E-2</v>
      </c>
    </row>
    <row r="93" spans="2:12" x14ac:dyDescent="0.25">
      <c r="B93" s="106" t="s">
        <v>151</v>
      </c>
      <c r="C93" s="107">
        <v>4.1598815692079939E-2</v>
      </c>
      <c r="D93" s="108">
        <v>0.19968539543471892</v>
      </c>
      <c r="E93" s="109">
        <v>6755</v>
      </c>
      <c r="F93" s="110">
        <v>0</v>
      </c>
      <c r="G93" s="5"/>
      <c r="H93" s="106" t="s">
        <v>151</v>
      </c>
      <c r="I93" s="96">
        <v>4.9253776200560082E-2</v>
      </c>
      <c r="J93" s="91"/>
      <c r="K93" s="46">
        <f t="shared" si="4"/>
        <v>0.2363962438989998</v>
      </c>
      <c r="L93" s="46">
        <f t="shared" si="5"/>
        <v>-1.0260634003030419E-2</v>
      </c>
    </row>
    <row r="94" spans="2:12" x14ac:dyDescent="0.25">
      <c r="B94" s="106" t="s">
        <v>152</v>
      </c>
      <c r="C94" s="107">
        <v>1.080680977054034E-2</v>
      </c>
      <c r="D94" s="108">
        <v>0.10340021954640144</v>
      </c>
      <c r="E94" s="109">
        <v>6755</v>
      </c>
      <c r="F94" s="110">
        <v>0</v>
      </c>
      <c r="G94" s="5"/>
      <c r="H94" s="106" t="s">
        <v>152</v>
      </c>
      <c r="I94" s="96">
        <v>3.1792346105843925E-3</v>
      </c>
      <c r="J94" s="91"/>
      <c r="K94" s="46">
        <f t="shared" si="4"/>
        <v>3.0414608796073273E-2</v>
      </c>
      <c r="L94" s="46">
        <f t="shared" si="5"/>
        <v>-3.3227573213309627E-4</v>
      </c>
    </row>
    <row r="95" spans="2:12" x14ac:dyDescent="0.25">
      <c r="B95" s="106" t="s">
        <v>153</v>
      </c>
      <c r="C95" s="107">
        <v>0.37735011102886751</v>
      </c>
      <c r="D95" s="108">
        <v>0.48475952034539982</v>
      </c>
      <c r="E95" s="109">
        <v>6755</v>
      </c>
      <c r="F95" s="110">
        <v>0</v>
      </c>
      <c r="G95" s="5"/>
      <c r="H95" s="106" t="s">
        <v>153</v>
      </c>
      <c r="I95" s="96">
        <v>-6.6553689816198636E-2</v>
      </c>
      <c r="J95" s="91"/>
      <c r="K95" s="46">
        <f t="shared" si="4"/>
        <v>-8.5484958696940658E-2</v>
      </c>
      <c r="L95" s="46">
        <f t="shared" si="5"/>
        <v>5.1807218192701322E-2</v>
      </c>
    </row>
    <row r="96" spans="2:12" x14ac:dyDescent="0.25">
      <c r="B96" s="106" t="s">
        <v>154</v>
      </c>
      <c r="C96" s="107">
        <v>3.7009622501850477E-2</v>
      </c>
      <c r="D96" s="108">
        <v>0.18879933051738107</v>
      </c>
      <c r="E96" s="109">
        <v>6755</v>
      </c>
      <c r="F96" s="110">
        <v>0</v>
      </c>
      <c r="G96" s="5"/>
      <c r="H96" s="106" t="s">
        <v>154</v>
      </c>
      <c r="I96" s="96">
        <v>-2.0262584578257586E-3</v>
      </c>
      <c r="J96" s="91"/>
      <c r="K96" s="46">
        <f t="shared" si="4"/>
        <v>-1.033513938774698E-2</v>
      </c>
      <c r="L96" s="46">
        <f t="shared" si="5"/>
        <v>3.9719982274200532E-4</v>
      </c>
    </row>
    <row r="97" spans="2:12" x14ac:dyDescent="0.25">
      <c r="B97" s="106" t="s">
        <v>155</v>
      </c>
      <c r="C97" s="107">
        <v>1.2879348630643968E-2</v>
      </c>
      <c r="D97" s="108">
        <v>0.11276237568979895</v>
      </c>
      <c r="E97" s="109">
        <v>6755</v>
      </c>
      <c r="F97" s="110">
        <v>0</v>
      </c>
      <c r="G97" s="5"/>
      <c r="H97" s="106" t="s">
        <v>155</v>
      </c>
      <c r="I97" s="96">
        <v>-3.1252345733259516E-3</v>
      </c>
      <c r="J97" s="91"/>
      <c r="K97" s="46">
        <f t="shared" si="4"/>
        <v>-2.7358270600737512E-2</v>
      </c>
      <c r="L97" s="46">
        <f t="shared" si="5"/>
        <v>3.5695404053151823E-4</v>
      </c>
    </row>
    <row r="98" spans="2:12" x14ac:dyDescent="0.25">
      <c r="B98" s="106" t="s">
        <v>156</v>
      </c>
      <c r="C98" s="107">
        <v>1.3767579570688377E-2</v>
      </c>
      <c r="D98" s="108">
        <v>0.11653344452395119</v>
      </c>
      <c r="E98" s="109">
        <v>6755</v>
      </c>
      <c r="F98" s="110">
        <v>0</v>
      </c>
      <c r="G98" s="5"/>
      <c r="H98" s="106" t="s">
        <v>156</v>
      </c>
      <c r="I98" s="96">
        <v>-9.3959594794499604E-4</v>
      </c>
      <c r="J98" s="91"/>
      <c r="K98" s="46">
        <f t="shared" si="4"/>
        <v>-7.9518801641267015E-3</v>
      </c>
      <c r="L98" s="46">
        <f t="shared" si="5"/>
        <v>1.1100643279252225E-4</v>
      </c>
    </row>
    <row r="99" spans="2:12" x14ac:dyDescent="0.25">
      <c r="B99" s="106" t="s">
        <v>157</v>
      </c>
      <c r="C99" s="107">
        <v>5.2553663952627686E-2</v>
      </c>
      <c r="D99" s="108">
        <v>0.22315722831344154</v>
      </c>
      <c r="E99" s="109">
        <v>6755</v>
      </c>
      <c r="F99" s="110">
        <v>0</v>
      </c>
      <c r="G99" s="5"/>
      <c r="H99" s="106" t="s">
        <v>157</v>
      </c>
      <c r="I99" s="96">
        <v>-2.4406765416106594E-2</v>
      </c>
      <c r="J99" s="91"/>
      <c r="K99" s="46">
        <f t="shared" si="4"/>
        <v>-0.10362245777572721</v>
      </c>
      <c r="L99" s="46">
        <f t="shared" si="5"/>
        <v>5.7478082047473693E-3</v>
      </c>
    </row>
    <row r="100" spans="2:12" x14ac:dyDescent="0.25">
      <c r="B100" s="106" t="s">
        <v>158</v>
      </c>
      <c r="C100" s="107">
        <v>5.773501110288675E-2</v>
      </c>
      <c r="D100" s="108">
        <v>0.23325894265976174</v>
      </c>
      <c r="E100" s="109">
        <v>6755</v>
      </c>
      <c r="F100" s="110">
        <v>0</v>
      </c>
      <c r="G100" s="5"/>
      <c r="H100" s="106" t="s">
        <v>158</v>
      </c>
      <c r="I100" s="96">
        <v>-3.4156791345331356E-4</v>
      </c>
      <c r="J100" s="91"/>
      <c r="K100" s="46">
        <f t="shared" si="4"/>
        <v>-1.379786268889818E-3</v>
      </c>
      <c r="L100" s="46">
        <f t="shared" si="5"/>
        <v>8.4543070678244934E-5</v>
      </c>
    </row>
    <row r="101" spans="2:12" x14ac:dyDescent="0.25">
      <c r="B101" s="106" t="s">
        <v>159</v>
      </c>
      <c r="C101" s="107">
        <v>0.93412287194670596</v>
      </c>
      <c r="D101" s="108">
        <v>0.248085556401969</v>
      </c>
      <c r="E101" s="109">
        <v>6755</v>
      </c>
      <c r="F101" s="110">
        <v>0</v>
      </c>
      <c r="G101" s="5"/>
      <c r="H101" s="106" t="s">
        <v>159</v>
      </c>
      <c r="I101" s="96">
        <v>1.7657071792445038E-3</v>
      </c>
      <c r="J101" s="91"/>
      <c r="K101" s="46">
        <f t="shared" si="4"/>
        <v>4.6886936764363603E-4</v>
      </c>
      <c r="L101" s="46">
        <f t="shared" si="5"/>
        <v>-6.6484622692838972E-3</v>
      </c>
    </row>
    <row r="102" spans="2:12" x14ac:dyDescent="0.25">
      <c r="B102" s="106" t="s">
        <v>160</v>
      </c>
      <c r="C102" s="107">
        <v>0.13797187268689859</v>
      </c>
      <c r="D102" s="108">
        <v>0.34489599112327118</v>
      </c>
      <c r="E102" s="109">
        <v>6755</v>
      </c>
      <c r="F102" s="110">
        <v>0</v>
      </c>
      <c r="G102" s="5"/>
      <c r="H102" s="106" t="s">
        <v>160</v>
      </c>
      <c r="I102" s="96">
        <v>5.2199366274000382E-2</v>
      </c>
      <c r="J102" s="91"/>
      <c r="K102" s="46">
        <f t="shared" si="4"/>
        <v>0.13046635250690539</v>
      </c>
      <c r="L102" s="46">
        <f t="shared" si="5"/>
        <v>-2.0881786113075018E-2</v>
      </c>
    </row>
    <row r="103" spans="2:12" x14ac:dyDescent="0.25">
      <c r="B103" s="106" t="s">
        <v>161</v>
      </c>
      <c r="C103" s="107">
        <v>0.47387120651369358</v>
      </c>
      <c r="D103" s="108">
        <v>0.49935378257325458</v>
      </c>
      <c r="E103" s="109">
        <v>6755</v>
      </c>
      <c r="F103" s="110">
        <v>0</v>
      </c>
      <c r="G103" s="5"/>
      <c r="H103" s="106" t="s">
        <v>161</v>
      </c>
      <c r="I103" s="96">
        <v>-3.6649911180994345E-2</v>
      </c>
      <c r="J103" s="91"/>
      <c r="K103" s="46">
        <f t="shared" si="4"/>
        <v>-3.8615054544436367E-2</v>
      </c>
      <c r="L103" s="46">
        <f t="shared" si="5"/>
        <v>3.4779625660309746E-2</v>
      </c>
    </row>
    <row r="104" spans="2:12" x14ac:dyDescent="0.25">
      <c r="B104" s="106" t="s">
        <v>162</v>
      </c>
      <c r="C104" s="107">
        <v>9.3264248704663211E-2</v>
      </c>
      <c r="D104" s="108">
        <v>0.2908239149364652</v>
      </c>
      <c r="E104" s="109">
        <v>6755</v>
      </c>
      <c r="F104" s="110">
        <v>0</v>
      </c>
      <c r="G104" s="5"/>
      <c r="H104" s="106" t="s">
        <v>162</v>
      </c>
      <c r="I104" s="96">
        <v>-2.7727132442777001E-2</v>
      </c>
      <c r="J104" s="91"/>
      <c r="K104" s="46">
        <f t="shared" ref="K104:K121" si="6">((1-C104)/D104)*I104</f>
        <v>-8.6448125396631062E-2</v>
      </c>
      <c r="L104" s="46">
        <f t="shared" ref="L104:L121" si="7">((0-C104)/D104)*I104</f>
        <v>8.8918071836534811E-3</v>
      </c>
    </row>
    <row r="105" spans="2:12" x14ac:dyDescent="0.25">
      <c r="B105" s="106" t="s">
        <v>163</v>
      </c>
      <c r="C105" s="107">
        <v>2.516654330125833E-3</v>
      </c>
      <c r="D105" s="108">
        <v>5.0106810517424605E-2</v>
      </c>
      <c r="E105" s="109">
        <v>6755</v>
      </c>
      <c r="F105" s="110">
        <v>0</v>
      </c>
      <c r="G105" s="5"/>
      <c r="H105" s="106" t="s">
        <v>163</v>
      </c>
      <c r="I105" s="96">
        <v>-2.4737871122022317E-3</v>
      </c>
      <c r="J105" s="91"/>
      <c r="K105" s="46">
        <f t="shared" si="6"/>
        <v>-4.9246029026261927E-2</v>
      </c>
      <c r="L105" s="46">
        <f t="shared" si="7"/>
        <v>1.2424792125949137E-4</v>
      </c>
    </row>
    <row r="106" spans="2:12" x14ac:dyDescent="0.25">
      <c r="B106" s="106" t="s">
        <v>164</v>
      </c>
      <c r="C106" s="107">
        <v>7.5499629903774974E-3</v>
      </c>
      <c r="D106" s="108">
        <v>8.6568299394733275E-2</v>
      </c>
      <c r="E106" s="109">
        <v>6755</v>
      </c>
      <c r="F106" s="110">
        <v>0</v>
      </c>
      <c r="G106" s="5"/>
      <c r="H106" s="106" t="s">
        <v>164</v>
      </c>
      <c r="I106" s="96">
        <v>-3.3669455920807482E-3</v>
      </c>
      <c r="J106" s="91"/>
      <c r="K106" s="46">
        <f t="shared" si="6"/>
        <v>-3.859987201819999E-2</v>
      </c>
      <c r="L106" s="46">
        <f t="shared" si="7"/>
        <v>2.9364461111697481E-4</v>
      </c>
    </row>
    <row r="107" spans="2:12" x14ac:dyDescent="0.25">
      <c r="B107" s="106" t="s">
        <v>165</v>
      </c>
      <c r="C107" s="107">
        <v>4.4411547002220586E-4</v>
      </c>
      <c r="D107" s="108">
        <v>2.1070926846872933E-2</v>
      </c>
      <c r="E107" s="109">
        <v>6755</v>
      </c>
      <c r="F107" s="110">
        <v>0</v>
      </c>
      <c r="G107" s="5"/>
      <c r="H107" s="106" t="s">
        <v>165</v>
      </c>
      <c r="I107" s="96">
        <v>2.2463405426271883E-3</v>
      </c>
      <c r="J107" s="91"/>
      <c r="K107" s="46">
        <f t="shared" si="6"/>
        <v>0.10656118377509784</v>
      </c>
      <c r="L107" s="46">
        <f t="shared" si="7"/>
        <v>-4.7346497530404859E-5</v>
      </c>
    </row>
    <row r="108" spans="2:12" x14ac:dyDescent="0.25">
      <c r="B108" s="106" t="s">
        <v>166</v>
      </c>
      <c r="C108" s="107">
        <v>3.8193930421909703E-2</v>
      </c>
      <c r="D108" s="108">
        <v>0.19167835851436918</v>
      </c>
      <c r="E108" s="109">
        <v>6755</v>
      </c>
      <c r="F108" s="110">
        <v>0</v>
      </c>
      <c r="G108" s="5"/>
      <c r="H108" s="106" t="s">
        <v>166</v>
      </c>
      <c r="I108" s="96">
        <v>7.7794275255797393E-2</v>
      </c>
      <c r="J108" s="91"/>
      <c r="K108" s="46">
        <f t="shared" si="6"/>
        <v>0.39035708934165081</v>
      </c>
      <c r="L108" s="46">
        <f t="shared" si="7"/>
        <v>-1.5501328159172836E-2</v>
      </c>
    </row>
    <row r="109" spans="2:12" x14ac:dyDescent="0.25">
      <c r="B109" s="106" t="s">
        <v>167</v>
      </c>
      <c r="C109" s="107">
        <v>0.38045891931902304</v>
      </c>
      <c r="D109" s="108">
        <v>0.48553561078275881</v>
      </c>
      <c r="E109" s="109">
        <v>6755</v>
      </c>
      <c r="F109" s="110">
        <v>0</v>
      </c>
      <c r="G109" s="5"/>
      <c r="H109" s="106" t="s">
        <v>167</v>
      </c>
      <c r="I109" s="96">
        <v>2.2727326810571196E-2</v>
      </c>
      <c r="J109" s="91"/>
      <c r="K109" s="46">
        <f t="shared" si="6"/>
        <v>2.8999958603471012E-2</v>
      </c>
      <c r="L109" s="46">
        <f t="shared" si="7"/>
        <v>-1.7808815677639315E-2</v>
      </c>
    </row>
    <row r="110" spans="2:12" x14ac:dyDescent="0.25">
      <c r="B110" s="106" t="s">
        <v>168</v>
      </c>
      <c r="C110" s="107">
        <v>3.7009622501850479E-3</v>
      </c>
      <c r="D110" s="108">
        <v>6.0727350235205702E-2</v>
      </c>
      <c r="E110" s="109">
        <v>6755</v>
      </c>
      <c r="F110" s="110">
        <v>0</v>
      </c>
      <c r="G110" s="5"/>
      <c r="H110" s="106" t="s">
        <v>168</v>
      </c>
      <c r="I110" s="96">
        <v>1.2954152531869469E-2</v>
      </c>
      <c r="J110" s="91"/>
      <c r="K110" s="46">
        <f t="shared" si="6"/>
        <v>0.21252713402409767</v>
      </c>
      <c r="L110" s="46">
        <f t="shared" si="7"/>
        <v>-7.8947672371507301E-4</v>
      </c>
    </row>
    <row r="111" spans="2:12" x14ac:dyDescent="0.25">
      <c r="B111" s="106" t="s">
        <v>169</v>
      </c>
      <c r="C111" s="107">
        <v>1.3471502590673576E-2</v>
      </c>
      <c r="D111" s="108">
        <v>0.11529088834159354</v>
      </c>
      <c r="E111" s="109">
        <v>6755</v>
      </c>
      <c r="F111" s="110">
        <v>0</v>
      </c>
      <c r="G111" s="5"/>
      <c r="H111" s="106" t="s">
        <v>169</v>
      </c>
      <c r="I111" s="96">
        <v>8.7939062085047297E-3</v>
      </c>
      <c r="J111" s="91"/>
      <c r="K111" s="46">
        <f t="shared" si="6"/>
        <v>7.52482629202266E-2</v>
      </c>
      <c r="L111" s="46">
        <f t="shared" si="7"/>
        <v>-1.027549808784607E-3</v>
      </c>
    </row>
    <row r="112" spans="2:12" x14ac:dyDescent="0.25">
      <c r="B112" s="106" t="s">
        <v>170</v>
      </c>
      <c r="C112" s="107">
        <v>7.0170244263508513E-2</v>
      </c>
      <c r="D112" s="108">
        <v>0.25545262083087089</v>
      </c>
      <c r="E112" s="109">
        <v>6755</v>
      </c>
      <c r="F112" s="110">
        <v>0</v>
      </c>
      <c r="G112" s="5"/>
      <c r="H112" s="106" t="s">
        <v>170</v>
      </c>
      <c r="I112" s="96">
        <v>-9.4765198577896944E-3</v>
      </c>
      <c r="J112" s="91"/>
      <c r="K112" s="46">
        <f t="shared" si="6"/>
        <v>-3.4493872546465361E-2</v>
      </c>
      <c r="L112" s="46">
        <f t="shared" si="7"/>
        <v>2.6031038985869417E-3</v>
      </c>
    </row>
    <row r="113" spans="2:12" x14ac:dyDescent="0.25">
      <c r="B113" s="106" t="s">
        <v>171</v>
      </c>
      <c r="C113" s="107">
        <v>0.13234641006661732</v>
      </c>
      <c r="D113" s="108">
        <v>0.33889207678827254</v>
      </c>
      <c r="E113" s="109">
        <v>6755</v>
      </c>
      <c r="F113" s="110">
        <v>0</v>
      </c>
      <c r="G113" s="5"/>
      <c r="H113" s="106" t="s">
        <v>171</v>
      </c>
      <c r="I113" s="96">
        <v>-1.4842569594570707E-2</v>
      </c>
      <c r="J113" s="91"/>
      <c r="K113" s="46">
        <f t="shared" si="6"/>
        <v>-3.8000914375496547E-2</v>
      </c>
      <c r="L113" s="46">
        <f t="shared" si="7"/>
        <v>5.7964199712837259E-3</v>
      </c>
    </row>
    <row r="114" spans="2:12" x14ac:dyDescent="0.25">
      <c r="B114" s="106" t="s">
        <v>172</v>
      </c>
      <c r="C114" s="107">
        <v>6.6469282013323472E-2</v>
      </c>
      <c r="D114" s="108">
        <v>0.24911905562528183</v>
      </c>
      <c r="E114" s="109">
        <v>6755</v>
      </c>
      <c r="F114" s="110">
        <v>0</v>
      </c>
      <c r="G114" s="5"/>
      <c r="H114" s="106" t="s">
        <v>172</v>
      </c>
      <c r="I114" s="96">
        <v>-5.5634875389654471E-4</v>
      </c>
      <c r="J114" s="91"/>
      <c r="K114" s="46">
        <f t="shared" si="6"/>
        <v>-2.0848210522171158E-3</v>
      </c>
      <c r="L114" s="46">
        <f t="shared" si="7"/>
        <v>1.4844349071447589E-4</v>
      </c>
    </row>
    <row r="115" spans="2:12" x14ac:dyDescent="0.25">
      <c r="B115" s="106" t="s">
        <v>173</v>
      </c>
      <c r="C115" s="107">
        <v>5.1665433012583271E-2</v>
      </c>
      <c r="D115" s="108">
        <v>0.22136704910434724</v>
      </c>
      <c r="E115" s="109">
        <v>6755</v>
      </c>
      <c r="F115" s="110">
        <v>0</v>
      </c>
      <c r="G115" s="5"/>
      <c r="H115" s="106" t="s">
        <v>173</v>
      </c>
      <c r="I115" s="96">
        <v>-3.6905946988719145E-3</v>
      </c>
      <c r="J115" s="91"/>
      <c r="K115" s="46">
        <f t="shared" si="6"/>
        <v>-1.5810476490703784E-2</v>
      </c>
      <c r="L115" s="46">
        <f t="shared" si="7"/>
        <v>8.6135752345545139E-4</v>
      </c>
    </row>
    <row r="116" spans="2:12" x14ac:dyDescent="0.25">
      <c r="B116" s="106" t="s">
        <v>174</v>
      </c>
      <c r="C116" s="107">
        <v>5.2553663952627699E-2</v>
      </c>
      <c r="D116" s="108">
        <v>0.22315722831343959</v>
      </c>
      <c r="E116" s="109">
        <v>6755</v>
      </c>
      <c r="F116" s="110">
        <v>0</v>
      </c>
      <c r="G116" s="5"/>
      <c r="H116" s="106" t="s">
        <v>174</v>
      </c>
      <c r="I116" s="96">
        <v>2.1129314300434941E-3</v>
      </c>
      <c r="J116" s="91"/>
      <c r="K116" s="46">
        <f t="shared" si="6"/>
        <v>8.9707564341238947E-3</v>
      </c>
      <c r="L116" s="46">
        <f t="shared" si="7"/>
        <v>-4.9759664595530996E-4</v>
      </c>
    </row>
    <row r="117" spans="2:12" x14ac:dyDescent="0.25">
      <c r="B117" s="106" t="s">
        <v>175</v>
      </c>
      <c r="C117" s="107">
        <v>4.8852701702442637E-3</v>
      </c>
      <c r="D117" s="108">
        <v>6.9728932926843096E-2</v>
      </c>
      <c r="E117" s="109">
        <v>6755</v>
      </c>
      <c r="F117" s="110">
        <v>0</v>
      </c>
      <c r="G117" s="5"/>
      <c r="H117" s="106" t="s">
        <v>175</v>
      </c>
      <c r="I117" s="96">
        <v>-3.1202566037573931E-3</v>
      </c>
      <c r="J117" s="91"/>
      <c r="K117" s="46">
        <f t="shared" si="6"/>
        <v>-4.4529769450297046E-2</v>
      </c>
      <c r="L117" s="46">
        <f t="shared" si="7"/>
        <v>2.1860791310023841E-4</v>
      </c>
    </row>
    <row r="118" spans="2:12" x14ac:dyDescent="0.25">
      <c r="B118" s="106" t="s">
        <v>176</v>
      </c>
      <c r="C118" s="107">
        <v>0.43997039230199853</v>
      </c>
      <c r="D118" s="108">
        <v>0.49642011216119808</v>
      </c>
      <c r="E118" s="109">
        <v>6755</v>
      </c>
      <c r="F118" s="110">
        <v>0</v>
      </c>
      <c r="G118" s="5"/>
      <c r="H118" s="106" t="s">
        <v>176</v>
      </c>
      <c r="I118" s="96">
        <v>-2.4673958317215146E-2</v>
      </c>
      <c r="J118" s="91"/>
      <c r="K118" s="46">
        <f t="shared" si="6"/>
        <v>-2.7835590980769521E-2</v>
      </c>
      <c r="L118" s="46">
        <f t="shared" si="7"/>
        <v>2.186819360159847E-2</v>
      </c>
    </row>
    <row r="119" spans="2:12" x14ac:dyDescent="0.25">
      <c r="B119" s="106" t="s">
        <v>177</v>
      </c>
      <c r="C119" s="107">
        <v>9.3264248704663211E-2</v>
      </c>
      <c r="D119" s="108">
        <v>0.29082391493646581</v>
      </c>
      <c r="E119" s="109">
        <v>6755</v>
      </c>
      <c r="F119" s="110">
        <v>0</v>
      </c>
      <c r="G119" s="5"/>
      <c r="H119" s="106" t="s">
        <v>177</v>
      </c>
      <c r="I119" s="96">
        <v>-9.7299919582074547E-3</v>
      </c>
      <c r="J119" s="91"/>
      <c r="K119" s="46">
        <f t="shared" si="6"/>
        <v>-3.0336334514478345E-2</v>
      </c>
      <c r="L119" s="46">
        <f t="shared" si="7"/>
        <v>3.1203086929177722E-3</v>
      </c>
    </row>
    <row r="120" spans="2:12" x14ac:dyDescent="0.25">
      <c r="B120" s="106" t="s">
        <v>178</v>
      </c>
      <c r="C120" s="107">
        <v>3.2568467801628422E-3</v>
      </c>
      <c r="D120" s="108">
        <v>5.6979999726173243E-2</v>
      </c>
      <c r="E120" s="109">
        <v>6755</v>
      </c>
      <c r="F120" s="110">
        <v>0</v>
      </c>
      <c r="G120" s="5"/>
      <c r="H120" s="106" t="s">
        <v>178</v>
      </c>
      <c r="I120" s="96">
        <v>9.6362648099201451E-3</v>
      </c>
      <c r="J120" s="91"/>
      <c r="K120" s="46">
        <f t="shared" si="6"/>
        <v>0.16856583043276582</v>
      </c>
      <c r="L120" s="46">
        <f t="shared" si="7"/>
        <v>-5.5078691066699054E-4</v>
      </c>
    </row>
    <row r="121" spans="2:12" x14ac:dyDescent="0.25">
      <c r="B121" s="106" t="s">
        <v>179</v>
      </c>
      <c r="C121" s="107">
        <v>8.8823094004441151E-4</v>
      </c>
      <c r="D121" s="108">
        <v>2.9792169791150565E-2</v>
      </c>
      <c r="E121" s="109">
        <v>6755</v>
      </c>
      <c r="F121" s="110">
        <v>0</v>
      </c>
      <c r="G121" s="5"/>
      <c r="H121" s="106" t="s">
        <v>179</v>
      </c>
      <c r="I121" s="96">
        <v>1.2544187383506428E-2</v>
      </c>
      <c r="J121" s="91"/>
      <c r="K121" s="46">
        <f t="shared" si="6"/>
        <v>0.42068252618100632</v>
      </c>
      <c r="L121" s="46">
        <f t="shared" si="7"/>
        <v>-3.7399543000237633E-4</v>
      </c>
    </row>
    <row r="122" spans="2:12" x14ac:dyDescent="0.25">
      <c r="B122" s="106" t="s">
        <v>180</v>
      </c>
      <c r="C122" s="107">
        <v>7.0614359733530724E-2</v>
      </c>
      <c r="D122" s="108">
        <v>0.25619853402644122</v>
      </c>
      <c r="E122" s="109">
        <v>6755</v>
      </c>
      <c r="F122" s="110">
        <v>0</v>
      </c>
      <c r="G122" s="5"/>
      <c r="H122" s="106" t="s">
        <v>180</v>
      </c>
      <c r="I122" s="96">
        <v>8.3088568002141552E-2</v>
      </c>
      <c r="J122" s="91"/>
      <c r="K122" s="46">
        <f t="shared" ref="K122" si="8">((1-C122)/D122)*I122</f>
        <v>0.301412036821119</v>
      </c>
      <c r="L122" s="46">
        <f t="shared" ref="L122" si="9">((0-C122)/D122)*I122</f>
        <v>-2.2901169411225511E-2</v>
      </c>
    </row>
    <row r="123" spans="2:12" x14ac:dyDescent="0.25">
      <c r="B123" s="106" t="s">
        <v>181</v>
      </c>
      <c r="C123" s="107">
        <v>4.4411547002220575E-4</v>
      </c>
      <c r="D123" s="108">
        <v>2.1070926846872645E-2</v>
      </c>
      <c r="E123" s="109">
        <v>6755</v>
      </c>
      <c r="F123" s="110">
        <v>0</v>
      </c>
      <c r="G123" s="5"/>
      <c r="H123" s="106" t="s">
        <v>181</v>
      </c>
      <c r="I123" s="96">
        <v>3.3242257447242614E-4</v>
      </c>
      <c r="J123" s="91"/>
      <c r="K123" s="46">
        <f t="shared" ref="K123:K144" si="10">((1-C123)/D123)*I123</f>
        <v>1.5769355704152839E-2</v>
      </c>
      <c r="L123" s="46">
        <f t="shared" ref="L123:L144" si="11">((0-C123)/D123)*I123</f>
        <v>-7.0065265273190917E-6</v>
      </c>
    </row>
    <row r="124" spans="2:12" x14ac:dyDescent="0.25">
      <c r="B124" s="106" t="s">
        <v>182</v>
      </c>
      <c r="C124" s="107">
        <v>4.3079200592153949E-2</v>
      </c>
      <c r="D124" s="108">
        <v>0.20305045338397729</v>
      </c>
      <c r="E124" s="109">
        <v>6755</v>
      </c>
      <c r="F124" s="110">
        <v>0</v>
      </c>
      <c r="G124" s="5"/>
      <c r="H124" s="106" t="s">
        <v>182</v>
      </c>
      <c r="I124" s="96">
        <v>5.7858228473520621E-3</v>
      </c>
      <c r="J124" s="91"/>
      <c r="K124" s="46">
        <f t="shared" si="10"/>
        <v>2.7266987746392326E-2</v>
      </c>
      <c r="L124" s="46">
        <f t="shared" si="11"/>
        <v>-1.2275206426671048E-3</v>
      </c>
    </row>
    <row r="125" spans="2:12" x14ac:dyDescent="0.25">
      <c r="B125" s="106" t="s">
        <v>183</v>
      </c>
      <c r="C125" s="107">
        <v>6.8097705403404901E-2</v>
      </c>
      <c r="D125" s="108">
        <v>0.25193214145107878</v>
      </c>
      <c r="E125" s="109">
        <v>6755</v>
      </c>
      <c r="F125" s="110">
        <v>0</v>
      </c>
      <c r="G125" s="5"/>
      <c r="H125" s="106" t="s">
        <v>183</v>
      </c>
      <c r="I125" s="96">
        <v>-1.0840759445502315E-4</v>
      </c>
      <c r="J125" s="91"/>
      <c r="K125" s="46">
        <f t="shared" si="10"/>
        <v>-4.0100197395396929E-4</v>
      </c>
      <c r="L125" s="46">
        <f t="shared" si="11"/>
        <v>2.9302765372331358E-5</v>
      </c>
    </row>
    <row r="126" spans="2:12" x14ac:dyDescent="0.25">
      <c r="B126" s="106" t="s">
        <v>184</v>
      </c>
      <c r="C126" s="107">
        <v>0.12479644707623982</v>
      </c>
      <c r="D126" s="108">
        <v>0.33051242846654921</v>
      </c>
      <c r="E126" s="109">
        <v>6755</v>
      </c>
      <c r="F126" s="110">
        <v>0</v>
      </c>
      <c r="G126" s="5"/>
      <c r="H126" s="106" t="s">
        <v>184</v>
      </c>
      <c r="I126" s="96">
        <v>-9.5107279631082339E-3</v>
      </c>
      <c r="J126" s="91"/>
      <c r="K126" s="46">
        <f t="shared" si="10"/>
        <v>-2.5184598784448214E-2</v>
      </c>
      <c r="L126" s="46">
        <f t="shared" si="11"/>
        <v>3.5911056791762255E-3</v>
      </c>
    </row>
    <row r="127" spans="2:12" x14ac:dyDescent="0.25">
      <c r="B127" s="106" t="s">
        <v>185</v>
      </c>
      <c r="C127" s="107">
        <v>5.2997779422649896E-2</v>
      </c>
      <c r="D127" s="108">
        <v>0.22404563330929056</v>
      </c>
      <c r="E127" s="109">
        <v>6755</v>
      </c>
      <c r="F127" s="110">
        <v>0</v>
      </c>
      <c r="G127" s="5"/>
      <c r="H127" s="106" t="s">
        <v>185</v>
      </c>
      <c r="I127" s="96">
        <v>-2.6788931979026347E-3</v>
      </c>
      <c r="J127" s="91"/>
      <c r="K127" s="46">
        <f t="shared" si="10"/>
        <v>-1.1323219156881262E-2</v>
      </c>
      <c r="L127" s="46">
        <f t="shared" si="11"/>
        <v>6.3368961359441811E-4</v>
      </c>
    </row>
    <row r="128" spans="2:12" x14ac:dyDescent="0.25">
      <c r="B128" s="106" t="s">
        <v>186</v>
      </c>
      <c r="C128" s="107">
        <v>4.2783123612139151E-2</v>
      </c>
      <c r="D128" s="108">
        <v>0.20238278440559576</v>
      </c>
      <c r="E128" s="109">
        <v>6755</v>
      </c>
      <c r="F128" s="110">
        <v>0</v>
      </c>
      <c r="G128" s="5"/>
      <c r="H128" s="106" t="s">
        <v>186</v>
      </c>
      <c r="I128" s="96">
        <v>1.3982305552210381E-3</v>
      </c>
      <c r="J128" s="91"/>
      <c r="K128" s="46">
        <f t="shared" si="10"/>
        <v>6.6132595638986576E-3</v>
      </c>
      <c r="L128" s="46">
        <f t="shared" si="11"/>
        <v>-2.9558181471801918E-4</v>
      </c>
    </row>
    <row r="129" spans="2:13" x14ac:dyDescent="0.25">
      <c r="B129" s="106" t="s">
        <v>187</v>
      </c>
      <c r="C129" s="107">
        <v>0.11295336787564766</v>
      </c>
      <c r="D129" s="108">
        <v>0.31655921951462329</v>
      </c>
      <c r="E129" s="109">
        <v>6755</v>
      </c>
      <c r="F129" s="110">
        <v>0</v>
      </c>
      <c r="G129" s="5"/>
      <c r="H129" s="106" t="s">
        <v>187</v>
      </c>
      <c r="I129" s="96">
        <v>-2.7022925802409718E-2</v>
      </c>
      <c r="J129" s="91"/>
      <c r="K129" s="46">
        <f t="shared" si="10"/>
        <v>-7.5722309904376339E-2</v>
      </c>
      <c r="L129" s="46">
        <f t="shared" si="11"/>
        <v>9.6422100228703515E-3</v>
      </c>
    </row>
    <row r="130" spans="2:13" x14ac:dyDescent="0.25">
      <c r="B130" s="106" t="s">
        <v>188</v>
      </c>
      <c r="C130" s="107">
        <v>2.7683197631384167E-2</v>
      </c>
      <c r="D130" s="108">
        <v>0.16407566400398943</v>
      </c>
      <c r="E130" s="109">
        <v>6755</v>
      </c>
      <c r="F130" s="110">
        <v>0</v>
      </c>
      <c r="G130" s="5"/>
      <c r="H130" s="106" t="s">
        <v>188</v>
      </c>
      <c r="I130" s="96">
        <v>-4.9434512639827894E-3</v>
      </c>
      <c r="J130" s="91"/>
      <c r="K130" s="46">
        <f t="shared" si="10"/>
        <v>-2.9295025285065841E-2</v>
      </c>
      <c r="L130" s="46">
        <f t="shared" si="11"/>
        <v>8.3406969066798331E-4</v>
      </c>
    </row>
    <row r="131" spans="2:13" x14ac:dyDescent="0.25">
      <c r="B131" s="106" t="s">
        <v>189</v>
      </c>
      <c r="C131" s="107">
        <v>0.1400444115470022</v>
      </c>
      <c r="D131" s="108">
        <v>0.34705879264007489</v>
      </c>
      <c r="E131" s="109">
        <v>6755</v>
      </c>
      <c r="F131" s="110">
        <v>0</v>
      </c>
      <c r="G131" s="5"/>
      <c r="H131" s="106" t="s">
        <v>189</v>
      </c>
      <c r="I131" s="96">
        <v>8.04786837211071E-2</v>
      </c>
      <c r="J131" s="91"/>
      <c r="K131" s="46">
        <f t="shared" si="10"/>
        <v>0.19941316942539231</v>
      </c>
      <c r="L131" s="46">
        <f t="shared" si="11"/>
        <v>-3.247458396908609E-2</v>
      </c>
    </row>
    <row r="132" spans="2:13" x14ac:dyDescent="0.25">
      <c r="B132" s="106" t="s">
        <v>190</v>
      </c>
      <c r="C132" s="107">
        <v>9.7705403404885274E-3</v>
      </c>
      <c r="D132" s="108">
        <v>9.8369250163753558E-2</v>
      </c>
      <c r="E132" s="109">
        <v>6755</v>
      </c>
      <c r="F132" s="110">
        <v>0</v>
      </c>
      <c r="G132" s="5"/>
      <c r="H132" s="106" t="s">
        <v>190</v>
      </c>
      <c r="I132" s="96">
        <v>1.4394554360697535E-3</v>
      </c>
      <c r="J132" s="91"/>
      <c r="K132" s="46">
        <f t="shared" si="10"/>
        <v>1.4490210876777803E-2</v>
      </c>
      <c r="L132" s="46">
        <f t="shared" si="11"/>
        <v>-1.429741243634826E-4</v>
      </c>
    </row>
    <row r="133" spans="2:13" x14ac:dyDescent="0.25">
      <c r="B133" s="106" t="s">
        <v>191</v>
      </c>
      <c r="C133" s="107">
        <v>5.4034048852701709E-2</v>
      </c>
      <c r="D133" s="108">
        <v>0.2261016108564127</v>
      </c>
      <c r="E133" s="109">
        <v>6755</v>
      </c>
      <c r="F133" s="110">
        <v>0</v>
      </c>
      <c r="G133" s="5"/>
      <c r="H133" s="106" t="s">
        <v>191</v>
      </c>
      <c r="I133" s="96">
        <v>7.0328246479888796E-3</v>
      </c>
      <c r="J133" s="91"/>
      <c r="K133" s="46">
        <f t="shared" si="10"/>
        <v>2.942399495601947E-2</v>
      </c>
      <c r="L133" s="46">
        <f t="shared" si="11"/>
        <v>-1.6807133269087806E-3</v>
      </c>
    </row>
    <row r="134" spans="2:13" x14ac:dyDescent="0.25">
      <c r="B134" s="106" t="s">
        <v>192</v>
      </c>
      <c r="C134" s="107">
        <v>1.3027387120651367E-2</v>
      </c>
      <c r="D134" s="108">
        <v>0.11340007944430452</v>
      </c>
      <c r="E134" s="109">
        <v>6755</v>
      </c>
      <c r="F134" s="110">
        <v>0</v>
      </c>
      <c r="G134" s="5"/>
      <c r="H134" s="106" t="s">
        <v>192</v>
      </c>
      <c r="I134" s="96">
        <v>6.284449807373825E-3</v>
      </c>
      <c r="J134" s="91"/>
      <c r="K134" s="46">
        <f t="shared" si="10"/>
        <v>5.4696432994468996E-2</v>
      </c>
      <c r="L134" s="46">
        <f t="shared" si="11"/>
        <v>-7.2195681768610638E-4</v>
      </c>
    </row>
    <row r="135" spans="2:13" x14ac:dyDescent="0.25">
      <c r="B135" s="106" t="s">
        <v>193</v>
      </c>
      <c r="C135" s="107">
        <v>0.30806809770540333</v>
      </c>
      <c r="D135" s="108">
        <v>0.46172903932486548</v>
      </c>
      <c r="E135" s="109">
        <v>6755</v>
      </c>
      <c r="F135" s="110">
        <v>0</v>
      </c>
      <c r="G135" s="5"/>
      <c r="H135" s="106" t="s">
        <v>193</v>
      </c>
      <c r="I135" s="96">
        <v>-4.0376519840831029E-2</v>
      </c>
      <c r="J135" s="91"/>
      <c r="K135" s="46">
        <f t="shared" si="10"/>
        <v>-6.0506920297566838E-2</v>
      </c>
      <c r="L135" s="46">
        <f t="shared" si="11"/>
        <v>2.6939431138048042E-2</v>
      </c>
    </row>
    <row r="136" spans="2:13" x14ac:dyDescent="0.25">
      <c r="B136" s="106" t="s">
        <v>194</v>
      </c>
      <c r="C136" s="107">
        <v>1.1843079200592153E-3</v>
      </c>
      <c r="D136" s="108">
        <v>3.4395936914944331E-2</v>
      </c>
      <c r="E136" s="109">
        <v>6755</v>
      </c>
      <c r="F136" s="110">
        <v>0</v>
      </c>
      <c r="G136" s="5"/>
      <c r="H136" s="106" t="s">
        <v>194</v>
      </c>
      <c r="I136" s="96">
        <v>-2.2233913137867283E-3</v>
      </c>
      <c r="J136" s="91"/>
      <c r="K136" s="46">
        <f t="shared" si="10"/>
        <v>-6.4564548403958311E-2</v>
      </c>
      <c r="L136" s="46">
        <f t="shared" si="11"/>
        <v>7.6554970687960051E-5</v>
      </c>
    </row>
    <row r="137" spans="2:13" x14ac:dyDescent="0.25">
      <c r="B137" s="106" t="s">
        <v>195</v>
      </c>
      <c r="C137" s="107">
        <v>1.4803849000740192E-3</v>
      </c>
      <c r="D137" s="108">
        <v>3.8450126430672533E-2</v>
      </c>
      <c r="E137" s="109">
        <v>6755</v>
      </c>
      <c r="F137" s="110">
        <v>0</v>
      </c>
      <c r="G137" s="5"/>
      <c r="H137" s="106" t="s">
        <v>195</v>
      </c>
      <c r="I137" s="96">
        <v>5.9423415784012684E-4</v>
      </c>
      <c r="J137" s="91"/>
      <c r="K137" s="46">
        <f t="shared" si="10"/>
        <v>1.5431794837803702E-2</v>
      </c>
      <c r="L137" s="46">
        <f t="shared" si="11"/>
        <v>-2.2878865586069238E-5</v>
      </c>
    </row>
    <row r="138" spans="2:13" x14ac:dyDescent="0.25">
      <c r="B138" s="106" t="s">
        <v>196</v>
      </c>
      <c r="C138" s="107">
        <v>0.44159881569207993</v>
      </c>
      <c r="D138" s="108">
        <v>0.49661434915255442</v>
      </c>
      <c r="E138" s="109">
        <v>6755</v>
      </c>
      <c r="F138" s="110">
        <v>0</v>
      </c>
      <c r="G138" s="5"/>
      <c r="H138" s="106" t="s">
        <v>196</v>
      </c>
      <c r="I138" s="96">
        <v>-1.9904513397520494E-2</v>
      </c>
      <c r="J138" s="91"/>
      <c r="K138" s="46">
        <f t="shared" si="10"/>
        <v>-2.2380955913204981E-2</v>
      </c>
      <c r="L138" s="46">
        <f t="shared" si="11"/>
        <v>1.7699467520967776E-2</v>
      </c>
    </row>
    <row r="139" spans="2:13" x14ac:dyDescent="0.25">
      <c r="B139" s="106" t="s">
        <v>51</v>
      </c>
      <c r="C139" s="107">
        <v>0.65951147298297552</v>
      </c>
      <c r="D139" s="108">
        <v>0.47390857541645237</v>
      </c>
      <c r="E139" s="109">
        <v>6755</v>
      </c>
      <c r="F139" s="110">
        <v>0</v>
      </c>
      <c r="G139" s="5"/>
      <c r="H139" s="106" t="s">
        <v>51</v>
      </c>
      <c r="I139" s="96">
        <v>-6.6761878590136312E-2</v>
      </c>
      <c r="J139" s="91"/>
      <c r="K139" s="46">
        <f t="shared" si="10"/>
        <v>-4.7966327011637729E-2</v>
      </c>
      <c r="L139" s="46">
        <f t="shared" si="11"/>
        <v>9.2908689929063482E-2</v>
      </c>
    </row>
    <row r="140" spans="2:13" x14ac:dyDescent="0.25">
      <c r="B140" s="106" t="s">
        <v>52</v>
      </c>
      <c r="C140" s="111">
        <v>2.6491487786824575</v>
      </c>
      <c r="D140" s="112">
        <v>1.7128165084709044</v>
      </c>
      <c r="E140" s="109">
        <v>6755</v>
      </c>
      <c r="F140" s="110">
        <v>0</v>
      </c>
      <c r="G140" s="5"/>
      <c r="H140" s="106" t="s">
        <v>52</v>
      </c>
      <c r="I140" s="96">
        <v>-1.4088437925335628E-3</v>
      </c>
      <c r="J140" s="91"/>
      <c r="K140" s="46"/>
      <c r="L140" s="46"/>
      <c r="M140" s="2" t="str">
        <f>"((memsleep-"&amp;C140&amp;")/"&amp;D140&amp;")*("&amp;I140&amp;")"</f>
        <v>((memsleep-2.64914877868246)/1.7128165084709)*(-0.00140884379253356)</v>
      </c>
    </row>
    <row r="141" spans="2:13" x14ac:dyDescent="0.25">
      <c r="B141" s="106" t="s">
        <v>199</v>
      </c>
      <c r="C141" s="113">
        <v>0.19215396002960769</v>
      </c>
      <c r="D141" s="114">
        <v>0.39402258718573968</v>
      </c>
      <c r="E141" s="109">
        <v>6755</v>
      </c>
      <c r="F141" s="110">
        <v>0</v>
      </c>
      <c r="G141" s="5"/>
      <c r="H141" s="106" t="s">
        <v>199</v>
      </c>
      <c r="I141" s="96">
        <v>-3.6558503943898667E-2</v>
      </c>
      <c r="J141" s="91"/>
      <c r="K141" s="46">
        <f t="shared" si="10"/>
        <v>-7.4954186888779917E-2</v>
      </c>
      <c r="L141" s="46">
        <f t="shared" si="11"/>
        <v>1.7828575147816807E-2</v>
      </c>
    </row>
    <row r="142" spans="2:13" x14ac:dyDescent="0.25">
      <c r="B142" s="106" t="s">
        <v>200</v>
      </c>
      <c r="C142" s="113">
        <v>6.0547742413027385E-2</v>
      </c>
      <c r="D142" s="114">
        <v>0.23851653031064171</v>
      </c>
      <c r="E142" s="109">
        <v>6755</v>
      </c>
      <c r="F142" s="110">
        <v>0</v>
      </c>
      <c r="G142" s="5"/>
      <c r="H142" s="106" t="s">
        <v>200</v>
      </c>
      <c r="I142" s="96">
        <v>-1.857362993747497E-2</v>
      </c>
      <c r="J142" s="91"/>
      <c r="K142" s="46">
        <f t="shared" si="10"/>
        <v>-7.3156516882164832E-2</v>
      </c>
      <c r="L142" s="46">
        <f t="shared" si="11"/>
        <v>4.7149409714474346E-3</v>
      </c>
    </row>
    <row r="143" spans="2:13" x14ac:dyDescent="0.25">
      <c r="B143" s="106" t="s">
        <v>201</v>
      </c>
      <c r="C143" s="113">
        <v>6.4396743153219832E-2</v>
      </c>
      <c r="D143" s="114">
        <v>0.24547652277739007</v>
      </c>
      <c r="E143" s="109">
        <v>6755</v>
      </c>
      <c r="F143" s="110">
        <v>0</v>
      </c>
      <c r="G143" s="5"/>
      <c r="H143" s="106" t="s">
        <v>201</v>
      </c>
      <c r="I143" s="96">
        <v>-1.4455945136002507E-2</v>
      </c>
      <c r="J143" s="91"/>
      <c r="K143" s="46">
        <f t="shared" si="10"/>
        <v>-5.5097038189299528E-2</v>
      </c>
      <c r="L143" s="46">
        <f t="shared" si="11"/>
        <v>3.7922803184090659E-3</v>
      </c>
    </row>
    <row r="144" spans="2:13" x14ac:dyDescent="0.25">
      <c r="B144" s="106" t="s">
        <v>202</v>
      </c>
      <c r="C144" s="113">
        <v>0.17542561065877127</v>
      </c>
      <c r="D144" s="114">
        <v>0.38035888702501042</v>
      </c>
      <c r="E144" s="109">
        <v>6755</v>
      </c>
      <c r="F144" s="110">
        <v>0</v>
      </c>
      <c r="G144" s="5"/>
      <c r="H144" s="106" t="s">
        <v>202</v>
      </c>
      <c r="I144" s="96">
        <v>-2.7980676982039106E-2</v>
      </c>
      <c r="J144" s="91"/>
      <c r="K144" s="46">
        <f t="shared" si="10"/>
        <v>-6.0658894593678743E-2</v>
      </c>
      <c r="L144" s="46">
        <f t="shared" si="11"/>
        <v>1.2904989244795209E-2</v>
      </c>
    </row>
    <row r="145" spans="2:12" x14ac:dyDescent="0.25">
      <c r="B145" s="106" t="s">
        <v>203</v>
      </c>
      <c r="C145" s="113">
        <v>5.0333086602516661E-2</v>
      </c>
      <c r="D145" s="114">
        <v>0.21864753425046946</v>
      </c>
      <c r="E145" s="109">
        <v>6755</v>
      </c>
      <c r="F145" s="110">
        <v>0</v>
      </c>
      <c r="G145" s="5"/>
      <c r="H145" s="106" t="s">
        <v>203</v>
      </c>
      <c r="I145" s="96">
        <v>-1.6206470801026673E-2</v>
      </c>
      <c r="J145" s="91"/>
      <c r="K145" s="46">
        <f t="shared" ref="K145:K163" si="12">((1-C145)/D145)*I145</f>
        <v>-7.0390682224875781E-2</v>
      </c>
      <c r="L145" s="46">
        <f t="shared" ref="L145:L163" si="13">((0-C145)/D145)*I145</f>
        <v>3.7307610220510944E-3</v>
      </c>
    </row>
    <row r="146" spans="2:12" ht="15" customHeight="1" x14ac:dyDescent="0.25">
      <c r="B146" s="106" t="s">
        <v>204</v>
      </c>
      <c r="C146" s="113">
        <v>5.1369356032568474E-2</v>
      </c>
      <c r="D146" s="114">
        <v>0.22076630258672336</v>
      </c>
      <c r="E146" s="109">
        <v>6755</v>
      </c>
      <c r="F146" s="110">
        <v>0</v>
      </c>
      <c r="G146" s="5"/>
      <c r="H146" s="106" t="s">
        <v>204</v>
      </c>
      <c r="I146" s="96">
        <v>-1.6863535606371653E-2</v>
      </c>
      <c r="J146" s="91"/>
      <c r="K146" s="46">
        <f t="shared" si="12"/>
        <v>-7.2462447639878677E-2</v>
      </c>
      <c r="L146" s="46">
        <f t="shared" si="13"/>
        <v>3.9239184349310081E-3</v>
      </c>
    </row>
    <row r="147" spans="2:12" x14ac:dyDescent="0.3">
      <c r="B147" s="106" t="s">
        <v>205</v>
      </c>
      <c r="C147" s="113">
        <v>0.43952627683197631</v>
      </c>
      <c r="D147" s="114">
        <v>0.49636619792337433</v>
      </c>
      <c r="E147" s="109">
        <v>6755</v>
      </c>
      <c r="F147" s="110">
        <v>0</v>
      </c>
      <c r="H147" s="106" t="s">
        <v>205</v>
      </c>
      <c r="I147" s="96">
        <v>-6.6902442977575624E-2</v>
      </c>
      <c r="J147" s="91"/>
      <c r="K147" s="46">
        <f t="shared" si="12"/>
        <v>-7.5543140249181018E-2</v>
      </c>
      <c r="L147" s="46">
        <f t="shared" si="13"/>
        <v>5.9241305705181838E-2</v>
      </c>
    </row>
    <row r="148" spans="2:12" x14ac:dyDescent="0.3">
      <c r="B148" s="106" t="s">
        <v>206</v>
      </c>
      <c r="C148" s="113">
        <v>3.3752775721687639E-2</v>
      </c>
      <c r="D148" s="114">
        <v>0.18060552213244954</v>
      </c>
      <c r="E148" s="109">
        <v>6755</v>
      </c>
      <c r="F148" s="110">
        <v>0</v>
      </c>
      <c r="H148" s="106" t="s">
        <v>206</v>
      </c>
      <c r="I148" s="96">
        <v>-7.4912972086928114E-3</v>
      </c>
      <c r="J148" s="91"/>
      <c r="K148" s="46">
        <f t="shared" si="12"/>
        <v>-4.0078758659632154E-2</v>
      </c>
      <c r="L148" s="46">
        <f t="shared" si="13"/>
        <v>1.4000240500070676E-3</v>
      </c>
    </row>
    <row r="149" spans="2:12" x14ac:dyDescent="0.3">
      <c r="B149" s="106" t="s">
        <v>207</v>
      </c>
      <c r="C149" s="113">
        <v>5.7735011102886761E-3</v>
      </c>
      <c r="D149" s="114">
        <v>7.5769503672702396E-2</v>
      </c>
      <c r="E149" s="109">
        <v>6755</v>
      </c>
      <c r="F149" s="110">
        <v>0</v>
      </c>
      <c r="H149" s="106" t="s">
        <v>207</v>
      </c>
      <c r="I149" s="96">
        <v>-2.9480949316454922E-3</v>
      </c>
      <c r="J149" s="91"/>
      <c r="K149" s="46">
        <f t="shared" si="12"/>
        <v>-3.868408739940557E-2</v>
      </c>
      <c r="L149" s="46">
        <f t="shared" si="13"/>
        <v>2.2463957840631585E-4</v>
      </c>
    </row>
    <row r="150" spans="2:12" x14ac:dyDescent="0.3">
      <c r="B150" s="106" t="s">
        <v>208</v>
      </c>
      <c r="C150" s="113">
        <v>0.18800888230940044</v>
      </c>
      <c r="D150" s="114">
        <v>0.39074818696000913</v>
      </c>
      <c r="E150" s="109">
        <v>6755</v>
      </c>
      <c r="F150" s="110">
        <v>0</v>
      </c>
      <c r="H150" s="106" t="s">
        <v>208</v>
      </c>
      <c r="I150" s="96">
        <v>-2.671667569681568E-2</v>
      </c>
      <c r="J150" s="91"/>
      <c r="K150" s="46">
        <f t="shared" si="12"/>
        <v>-5.5518372404514502E-2</v>
      </c>
      <c r="L150" s="46">
        <f t="shared" si="13"/>
        <v>1.2854755324290503E-2</v>
      </c>
    </row>
    <row r="151" spans="2:12" x14ac:dyDescent="0.3">
      <c r="B151" s="106" t="s">
        <v>209</v>
      </c>
      <c r="C151" s="113">
        <v>0.10895632864544784</v>
      </c>
      <c r="D151" s="114">
        <v>0.31160747987763943</v>
      </c>
      <c r="E151" s="109">
        <v>6755</v>
      </c>
      <c r="F151" s="110">
        <v>0</v>
      </c>
      <c r="H151" s="106" t="s">
        <v>209</v>
      </c>
      <c r="I151" s="96">
        <v>-1.8759895840249872E-2</v>
      </c>
      <c r="J151" s="91"/>
      <c r="K151" s="46">
        <f t="shared" si="12"/>
        <v>-5.3644047537912611E-2</v>
      </c>
      <c r="L151" s="46">
        <f t="shared" si="13"/>
        <v>6.5595645435958952E-3</v>
      </c>
    </row>
    <row r="152" spans="2:12" x14ac:dyDescent="0.3">
      <c r="B152" s="106" t="s">
        <v>210</v>
      </c>
      <c r="C152" s="113">
        <v>0.16269430051813472</v>
      </c>
      <c r="D152" s="114">
        <v>0.36911385046654571</v>
      </c>
      <c r="E152" s="109">
        <v>6755</v>
      </c>
      <c r="F152" s="110">
        <v>0</v>
      </c>
      <c r="H152" s="106" t="s">
        <v>210</v>
      </c>
      <c r="I152" s="96">
        <v>-2.8295420182639155E-2</v>
      </c>
      <c r="J152" s="91"/>
      <c r="K152" s="46">
        <f t="shared" si="12"/>
        <v>-6.4185932221758404E-2</v>
      </c>
      <c r="L152" s="46">
        <f t="shared" si="13"/>
        <v>1.2471771483683253E-2</v>
      </c>
    </row>
    <row r="153" spans="2:12" x14ac:dyDescent="0.3">
      <c r="B153" s="106" t="s">
        <v>211</v>
      </c>
      <c r="C153" s="113">
        <v>0.22546262028127312</v>
      </c>
      <c r="D153" s="114">
        <v>0.41791755504154693</v>
      </c>
      <c r="E153" s="109">
        <v>6755</v>
      </c>
      <c r="F153" s="110">
        <v>0</v>
      </c>
      <c r="H153" s="106" t="s">
        <v>211</v>
      </c>
      <c r="I153" s="96">
        <v>-2.0599250858389435E-2</v>
      </c>
      <c r="J153" s="91"/>
      <c r="K153" s="46">
        <f t="shared" si="12"/>
        <v>-3.8177122716081043E-2</v>
      </c>
      <c r="L153" s="46">
        <f t="shared" si="13"/>
        <v>1.1113103573507534E-2</v>
      </c>
    </row>
    <row r="154" spans="2:12" x14ac:dyDescent="0.3">
      <c r="B154" s="106" t="s">
        <v>212</v>
      </c>
      <c r="C154" s="113">
        <v>0.14877868245743894</v>
      </c>
      <c r="D154" s="114">
        <v>0.35589652569923175</v>
      </c>
      <c r="E154" s="109">
        <v>6755</v>
      </c>
      <c r="F154" s="110">
        <v>0</v>
      </c>
      <c r="H154" s="106" t="s">
        <v>212</v>
      </c>
      <c r="I154" s="96">
        <v>-1.5718693581517226E-2</v>
      </c>
      <c r="J154" s="91"/>
      <c r="K154" s="46">
        <f t="shared" si="12"/>
        <v>-3.7595441636354733E-2</v>
      </c>
      <c r="L154" s="46">
        <f t="shared" si="13"/>
        <v>6.5710293642672196E-3</v>
      </c>
    </row>
    <row r="155" spans="2:12" x14ac:dyDescent="0.3">
      <c r="B155" s="106" t="s">
        <v>213</v>
      </c>
      <c r="C155" s="113">
        <v>0.14448556624722428</v>
      </c>
      <c r="D155" s="114">
        <v>0.35160743602014671</v>
      </c>
      <c r="E155" s="109">
        <v>6755</v>
      </c>
      <c r="F155" s="110">
        <v>0</v>
      </c>
      <c r="H155" s="106" t="s">
        <v>213</v>
      </c>
      <c r="I155" s="96">
        <v>-2.0439508042525745E-2</v>
      </c>
      <c r="J155" s="91"/>
      <c r="K155" s="46">
        <f t="shared" si="12"/>
        <v>-4.9732435545489354E-2</v>
      </c>
      <c r="L155" s="46">
        <f t="shared" si="13"/>
        <v>8.399179285758368E-3</v>
      </c>
    </row>
    <row r="156" spans="2:12" x14ac:dyDescent="0.3">
      <c r="B156" s="106" t="s">
        <v>214</v>
      </c>
      <c r="C156" s="113">
        <v>1.1398963730569948E-2</v>
      </c>
      <c r="D156" s="114">
        <v>0.10616353353781537</v>
      </c>
      <c r="E156" s="109">
        <v>6755</v>
      </c>
      <c r="F156" s="110">
        <v>0</v>
      </c>
      <c r="H156" s="106" t="s">
        <v>214</v>
      </c>
      <c r="I156" s="96">
        <v>-8.4590302372899492E-3</v>
      </c>
      <c r="J156" s="91"/>
      <c r="K156" s="46">
        <f t="shared" si="12"/>
        <v>-7.8770984534350802E-2</v>
      </c>
      <c r="L156" s="46">
        <f t="shared" si="13"/>
        <v>9.0826082796421263E-4</v>
      </c>
    </row>
    <row r="157" spans="2:12" x14ac:dyDescent="0.3">
      <c r="B157" s="106" t="s">
        <v>215</v>
      </c>
      <c r="C157" s="113">
        <v>3.8490007401924499E-3</v>
      </c>
      <c r="D157" s="114">
        <v>6.192538756140642E-2</v>
      </c>
      <c r="E157" s="109">
        <v>6755</v>
      </c>
      <c r="F157" s="110">
        <v>0</v>
      </c>
      <c r="H157" s="106" t="s">
        <v>215</v>
      </c>
      <c r="I157" s="96">
        <v>-2.8484402791395429E-3</v>
      </c>
      <c r="J157" s="91"/>
      <c r="K157" s="46">
        <f t="shared" si="12"/>
        <v>-4.5820894178224464E-2</v>
      </c>
      <c r="L157" s="46">
        <f t="shared" si="13"/>
        <v>1.770461062020859E-4</v>
      </c>
    </row>
    <row r="158" spans="2:12" x14ac:dyDescent="0.3">
      <c r="B158" s="106" t="s">
        <v>216</v>
      </c>
      <c r="C158" s="113">
        <v>8.8823094004441151E-4</v>
      </c>
      <c r="D158" s="114">
        <v>2.97921697911495E-2</v>
      </c>
      <c r="E158" s="109">
        <v>6755</v>
      </c>
      <c r="F158" s="110">
        <v>0</v>
      </c>
      <c r="H158" s="106" t="s">
        <v>216</v>
      </c>
      <c r="I158" s="96">
        <v>-3.6000424866185817E-3</v>
      </c>
      <c r="J158" s="91"/>
      <c r="K158" s="46">
        <f t="shared" si="12"/>
        <v>-0.12073121369511743</v>
      </c>
      <c r="L158" s="46">
        <f t="shared" si="13"/>
        <v>1.0733253551203209E-4</v>
      </c>
    </row>
    <row r="159" spans="2:12" x14ac:dyDescent="0.3">
      <c r="B159" s="106" t="s">
        <v>217</v>
      </c>
      <c r="C159" s="113">
        <v>0.20207253886010362</v>
      </c>
      <c r="D159" s="114">
        <v>0.40157577248222937</v>
      </c>
      <c r="E159" s="109">
        <v>6755</v>
      </c>
      <c r="F159" s="110">
        <v>0</v>
      </c>
      <c r="H159" s="106" t="s">
        <v>217</v>
      </c>
      <c r="I159" s="96">
        <v>-1.4936158842997036E-2</v>
      </c>
      <c r="J159" s="91"/>
      <c r="K159" s="46">
        <f t="shared" si="12"/>
        <v>-2.9678013768378506E-2</v>
      </c>
      <c r="L159" s="46">
        <f t="shared" si="13"/>
        <v>7.5158606296542958E-3</v>
      </c>
    </row>
    <row r="160" spans="2:12" x14ac:dyDescent="0.3">
      <c r="B160" s="106" t="s">
        <v>218</v>
      </c>
      <c r="C160" s="113">
        <v>0.2315321983715766</v>
      </c>
      <c r="D160" s="114">
        <v>0.42184284175847353</v>
      </c>
      <c r="E160" s="109">
        <v>6755</v>
      </c>
      <c r="F160" s="110">
        <v>0</v>
      </c>
      <c r="H160" s="106" t="s">
        <v>218</v>
      </c>
      <c r="I160" s="96">
        <v>-2.9593127885743861E-2</v>
      </c>
      <c r="J160" s="91"/>
      <c r="K160" s="46">
        <f t="shared" si="12"/>
        <v>-5.3909569343094287E-2</v>
      </c>
      <c r="L160" s="46">
        <f t="shared" si="13"/>
        <v>1.6242451637950194E-2</v>
      </c>
    </row>
    <row r="161" spans="2:13" x14ac:dyDescent="0.3">
      <c r="B161" s="106" t="s">
        <v>219</v>
      </c>
      <c r="C161" s="113">
        <v>0.10569948186528498</v>
      </c>
      <c r="D161" s="114">
        <v>0.30747536018347765</v>
      </c>
      <c r="E161" s="109">
        <v>6755</v>
      </c>
      <c r="F161" s="110">
        <v>0</v>
      </c>
      <c r="H161" s="106" t="s">
        <v>219</v>
      </c>
      <c r="I161" s="96">
        <v>-2.0690356449070777E-2</v>
      </c>
      <c r="J161" s="91"/>
      <c r="K161" s="46">
        <f t="shared" si="12"/>
        <v>-6.0178469200766312E-2</v>
      </c>
      <c r="L161" s="46">
        <f t="shared" si="13"/>
        <v>7.1126348302180346E-3</v>
      </c>
    </row>
    <row r="162" spans="2:13" x14ac:dyDescent="0.3">
      <c r="B162" s="106" t="s">
        <v>220</v>
      </c>
      <c r="C162" s="113">
        <v>2.9311621021465575E-2</v>
      </c>
      <c r="D162" s="114">
        <v>0.16869102695732852</v>
      </c>
      <c r="E162" s="109">
        <v>6755</v>
      </c>
      <c r="F162" s="110">
        <v>0</v>
      </c>
      <c r="H162" s="106" t="s">
        <v>220</v>
      </c>
      <c r="I162" s="96">
        <v>-8.1543985311894659E-3</v>
      </c>
      <c r="J162" s="91"/>
      <c r="K162" s="46">
        <f t="shared" si="12"/>
        <v>-4.6922352863424631E-2</v>
      </c>
      <c r="L162" s="46">
        <f t="shared" si="13"/>
        <v>1.4169019165713092E-3</v>
      </c>
    </row>
    <row r="163" spans="2:13" x14ac:dyDescent="0.3">
      <c r="B163" s="106" t="s">
        <v>221</v>
      </c>
      <c r="C163" s="113">
        <v>4.1450777202072537E-3</v>
      </c>
      <c r="D163" s="114">
        <v>6.4253460831902781E-2</v>
      </c>
      <c r="E163" s="109">
        <v>6755</v>
      </c>
      <c r="F163" s="110">
        <v>0</v>
      </c>
      <c r="H163" s="106" t="s">
        <v>221</v>
      </c>
      <c r="I163" s="96">
        <v>1.9467041468146475E-3</v>
      </c>
      <c r="J163" s="91"/>
      <c r="K163" s="46">
        <f t="shared" si="12"/>
        <v>3.0171680742608196E-2</v>
      </c>
      <c r="L163" s="46">
        <f t="shared" si="13"/>
        <v>-1.2558451922001329E-4</v>
      </c>
    </row>
    <row r="164" spans="2:13" ht="15" thickBot="1" x14ac:dyDescent="0.35">
      <c r="B164" s="115" t="s">
        <v>53</v>
      </c>
      <c r="C164" s="116">
        <v>3.7304796599878594</v>
      </c>
      <c r="D164" s="117">
        <v>7.1185028321243724</v>
      </c>
      <c r="E164" s="118">
        <v>6755</v>
      </c>
      <c r="F164" s="119">
        <v>167</v>
      </c>
      <c r="H164" s="115" t="s">
        <v>53</v>
      </c>
      <c r="I164" s="97">
        <v>-4.3228554655322354E-2</v>
      </c>
      <c r="J164" s="91"/>
      <c r="M164" s="2" t="str">
        <f>"((landarea-"&amp;C164&amp;")/"&amp;D164&amp;")*("&amp;I164&amp;")"</f>
        <v>((landarea-3.73047965998786)/7.11850283212437)*(-0.0432285546553224)</v>
      </c>
    </row>
    <row r="165" spans="2:13" ht="15" thickTop="1" x14ac:dyDescent="0.3">
      <c r="B165" s="134" t="s">
        <v>46</v>
      </c>
      <c r="C165" s="134"/>
      <c r="D165" s="134"/>
      <c r="E165" s="134"/>
      <c r="F165" s="134"/>
      <c r="H165" s="134" t="s">
        <v>7</v>
      </c>
      <c r="I165" s="134"/>
      <c r="J165" s="134"/>
    </row>
  </sheetData>
  <mergeCells count="7">
    <mergeCell ref="B165:F165"/>
    <mergeCell ref="H4:J4"/>
    <mergeCell ref="H5:H6"/>
    <mergeCell ref="H165:J165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41"/>
  <sheetViews>
    <sheetView zoomScaleNormal="100" workbookViewId="0"/>
  </sheetViews>
  <sheetFormatPr defaultRowHeight="14.4" x14ac:dyDescent="0.3"/>
  <cols>
    <col min="1" max="1" width="60.6640625" customWidth="1"/>
    <col min="2" max="2" width="9.109375" customWidth="1"/>
    <col min="3" max="3" width="9.88671875" customWidth="1"/>
    <col min="4" max="4" width="11.109375" customWidth="1"/>
    <col min="5" max="5" width="14.33203125" customWidth="1"/>
    <col min="7" max="7" width="13" customWidth="1"/>
  </cols>
  <sheetData>
    <row r="1" spans="1:10" x14ac:dyDescent="0.3">
      <c r="A1" t="s">
        <v>12</v>
      </c>
      <c r="E1" s="2" t="s">
        <v>78</v>
      </c>
    </row>
    <row r="3" spans="1:10" x14ac:dyDescent="0.3">
      <c r="B3" t="s">
        <v>76</v>
      </c>
    </row>
    <row r="5" spans="1:10" ht="15" customHeight="1" thickBot="1" x14ac:dyDescent="0.35">
      <c r="C5" s="148" t="s">
        <v>21</v>
      </c>
      <c r="D5" s="148"/>
      <c r="E5" s="148"/>
      <c r="F5" s="148"/>
      <c r="G5" s="148"/>
      <c r="H5" s="148"/>
      <c r="I5" s="148"/>
      <c r="J5" s="33"/>
    </row>
    <row r="6" spans="1:10" ht="24.6" thickTop="1" x14ac:dyDescent="0.3">
      <c r="C6" s="150" t="s">
        <v>13</v>
      </c>
      <c r="D6" s="151"/>
      <c r="E6" s="142" t="s">
        <v>14</v>
      </c>
      <c r="F6" s="143"/>
      <c r="G6" s="31" t="s">
        <v>15</v>
      </c>
      <c r="H6" s="143" t="s">
        <v>16</v>
      </c>
      <c r="I6" s="144" t="s">
        <v>17</v>
      </c>
      <c r="J6" s="33"/>
    </row>
    <row r="7" spans="1:10" ht="15" thickBot="1" x14ac:dyDescent="0.35">
      <c r="C7" s="152"/>
      <c r="D7" s="153"/>
      <c r="E7" s="15" t="s">
        <v>18</v>
      </c>
      <c r="F7" s="34" t="s">
        <v>19</v>
      </c>
      <c r="G7" s="34" t="s">
        <v>20</v>
      </c>
      <c r="H7" s="154"/>
      <c r="I7" s="155"/>
      <c r="J7" s="33"/>
    </row>
    <row r="8" spans="1:10" ht="15" thickTop="1" x14ac:dyDescent="0.3">
      <c r="C8" s="156" t="s">
        <v>5</v>
      </c>
      <c r="D8" s="6" t="s">
        <v>62</v>
      </c>
      <c r="E8" s="36">
        <v>0.97439638454168875</v>
      </c>
      <c r="F8" s="18">
        <v>2.8865243738521807E-3</v>
      </c>
      <c r="G8" s="37"/>
      <c r="H8" s="17">
        <v>337.56735032911513</v>
      </c>
      <c r="I8" s="19">
        <v>0</v>
      </c>
      <c r="J8" s="33"/>
    </row>
    <row r="9" spans="1:10" ht="34.799999999999997" thickBot="1" x14ac:dyDescent="0.35">
      <c r="C9" s="147"/>
      <c r="D9" s="38" t="s">
        <v>64</v>
      </c>
      <c r="E9" s="28">
        <v>0.88011715201133967</v>
      </c>
      <c r="F9" s="29">
        <v>2.8870201272905918E-3</v>
      </c>
      <c r="G9" s="29">
        <v>0.98470229880874249</v>
      </c>
      <c r="H9" s="39">
        <v>304.8531403337708</v>
      </c>
      <c r="I9" s="30">
        <v>0</v>
      </c>
      <c r="J9" s="33"/>
    </row>
    <row r="10" spans="1:10" ht="15" customHeight="1" thickTop="1" x14ac:dyDescent="0.3">
      <c r="C10" s="139" t="s">
        <v>42</v>
      </c>
      <c r="D10" s="139"/>
      <c r="E10" s="139"/>
      <c r="F10" s="139"/>
      <c r="G10" s="139"/>
      <c r="H10" s="139"/>
      <c r="I10" s="139"/>
      <c r="J10" s="33"/>
    </row>
    <row r="12" spans="1:10" x14ac:dyDescent="0.3">
      <c r="D12" t="str">
        <f>"Combined Score="&amp;E8&amp;" + "&amp;E9&amp;" * Urban Score"</f>
        <v>Combined Score=0.974396384541689 + 0.88011715201134 * Urban Score</v>
      </c>
    </row>
    <row r="14" spans="1:10" x14ac:dyDescent="0.3">
      <c r="B14" t="s">
        <v>11</v>
      </c>
    </row>
    <row r="16" spans="1:10" ht="15" customHeight="1" thickBot="1" x14ac:dyDescent="0.35">
      <c r="C16" s="148" t="s">
        <v>21</v>
      </c>
      <c r="D16" s="148"/>
      <c r="E16" s="148"/>
      <c r="F16" s="148"/>
      <c r="G16" s="148"/>
      <c r="H16" s="148"/>
      <c r="I16" s="148"/>
      <c r="J16" s="33"/>
    </row>
    <row r="17" spans="2:10" ht="24.6" thickTop="1" x14ac:dyDescent="0.3">
      <c r="C17" s="150" t="s">
        <v>13</v>
      </c>
      <c r="D17" s="151"/>
      <c r="E17" s="142" t="s">
        <v>14</v>
      </c>
      <c r="F17" s="143"/>
      <c r="G17" s="31" t="s">
        <v>15</v>
      </c>
      <c r="H17" s="143" t="s">
        <v>16</v>
      </c>
      <c r="I17" s="144" t="s">
        <v>17</v>
      </c>
      <c r="J17" s="33"/>
    </row>
    <row r="18" spans="2:10" ht="15" thickBot="1" x14ac:dyDescent="0.35">
      <c r="C18" s="152"/>
      <c r="D18" s="153"/>
      <c r="E18" s="15" t="s">
        <v>18</v>
      </c>
      <c r="F18" s="34" t="s">
        <v>19</v>
      </c>
      <c r="G18" s="34" t="s">
        <v>20</v>
      </c>
      <c r="H18" s="154"/>
      <c r="I18" s="155"/>
      <c r="J18" s="33"/>
    </row>
    <row r="19" spans="2:10" ht="15" thickTop="1" x14ac:dyDescent="0.3">
      <c r="C19" s="156" t="s">
        <v>5</v>
      </c>
      <c r="D19" s="6" t="s">
        <v>62</v>
      </c>
      <c r="E19" s="36">
        <v>-0.42005066939828117</v>
      </c>
      <c r="F19" s="18">
        <v>3.5412660386521726E-3</v>
      </c>
      <c r="G19" s="37"/>
      <c r="H19" s="17">
        <v>-118.61595960696447</v>
      </c>
      <c r="I19" s="19">
        <v>0</v>
      </c>
      <c r="J19" s="33"/>
    </row>
    <row r="20" spans="2:10" ht="34.799999999999997" thickBot="1" x14ac:dyDescent="0.35">
      <c r="C20" s="147"/>
      <c r="D20" s="38" t="s">
        <v>63</v>
      </c>
      <c r="E20" s="28">
        <v>0.64522534609983884</v>
      </c>
      <c r="F20" s="29">
        <v>3.5415281895973968E-3</v>
      </c>
      <c r="G20" s="29">
        <v>0.91156192171023032</v>
      </c>
      <c r="H20" s="39">
        <v>182.18839765135075</v>
      </c>
      <c r="I20" s="30">
        <v>0</v>
      </c>
      <c r="J20" s="33"/>
    </row>
    <row r="21" spans="2:10" ht="15" customHeight="1" thickTop="1" x14ac:dyDescent="0.3">
      <c r="C21" s="139" t="s">
        <v>42</v>
      </c>
      <c r="D21" s="139"/>
      <c r="E21" s="139"/>
      <c r="F21" s="139"/>
      <c r="G21" s="139"/>
      <c r="H21" s="139"/>
      <c r="I21" s="139"/>
      <c r="J21" s="33"/>
    </row>
    <row r="23" spans="2:10" x14ac:dyDescent="0.3">
      <c r="D23" t="str">
        <f>"Combined Score="&amp;E19&amp;" + "&amp;E20&amp;" * Rural Score"</f>
        <v>Combined Score=-0.420050669398281 + 0.645225346099839 * Rural Score</v>
      </c>
    </row>
    <row r="26" spans="2:10" x14ac:dyDescent="0.3">
      <c r="B26" t="s">
        <v>22</v>
      </c>
    </row>
    <row r="28" spans="2:10" x14ac:dyDescent="0.3">
      <c r="C28" s="148" t="s">
        <v>23</v>
      </c>
      <c r="D28" s="148"/>
      <c r="E28" s="148"/>
      <c r="F28" s="33"/>
    </row>
    <row r="29" spans="2:10" ht="15" thickBot="1" x14ac:dyDescent="0.35">
      <c r="C29" s="47" t="s">
        <v>43</v>
      </c>
      <c r="D29" s="33"/>
      <c r="E29" s="33"/>
      <c r="F29" s="33"/>
    </row>
    <row r="30" spans="2:10" ht="15" thickTop="1" x14ac:dyDescent="0.3">
      <c r="C30" s="149" t="s">
        <v>24</v>
      </c>
      <c r="D30" s="6" t="s">
        <v>25</v>
      </c>
      <c r="E30" s="7">
        <v>9666.9998709999927</v>
      </c>
      <c r="F30" s="33"/>
    </row>
    <row r="31" spans="2:10" x14ac:dyDescent="0.3">
      <c r="C31" s="145"/>
      <c r="D31" s="32" t="s">
        <v>26</v>
      </c>
      <c r="E31" s="8">
        <v>0</v>
      </c>
      <c r="F31" s="33"/>
    </row>
    <row r="32" spans="2:10" x14ac:dyDescent="0.3">
      <c r="C32" s="145" t="s">
        <v>1</v>
      </c>
      <c r="D32" s="146"/>
      <c r="E32" s="9">
        <v>2.4874142035687406E-2</v>
      </c>
      <c r="F32" s="33"/>
    </row>
    <row r="33" spans="3:6" ht="14.4" customHeight="1" x14ac:dyDescent="0.3">
      <c r="C33" s="145" t="s">
        <v>44</v>
      </c>
      <c r="D33" s="146"/>
      <c r="E33" s="10">
        <v>1.0438650926006524E-2</v>
      </c>
      <c r="F33" s="33"/>
    </row>
    <row r="34" spans="3:6" x14ac:dyDescent="0.3">
      <c r="C34" s="145" t="s">
        <v>27</v>
      </c>
      <c r="D34" s="146"/>
      <c r="E34" s="9">
        <v>-0.29716271829848029</v>
      </c>
      <c r="F34" s="33"/>
    </row>
    <row r="35" spans="3:6" x14ac:dyDescent="0.3">
      <c r="C35" s="145" t="s">
        <v>28</v>
      </c>
      <c r="D35" s="146"/>
      <c r="E35" s="44" t="s">
        <v>222</v>
      </c>
      <c r="F35" s="33"/>
    </row>
    <row r="36" spans="3:6" ht="14.4" customHeight="1" x14ac:dyDescent="0.3">
      <c r="C36" s="145" t="s">
        <v>29</v>
      </c>
      <c r="D36" s="146"/>
      <c r="E36" s="45">
        <v>1.0263375800646717</v>
      </c>
      <c r="F36" s="33"/>
    </row>
    <row r="37" spans="3:6" x14ac:dyDescent="0.3">
      <c r="C37" s="145" t="s">
        <v>30</v>
      </c>
      <c r="D37" s="146"/>
      <c r="E37" s="11">
        <v>0.90959138410229434</v>
      </c>
      <c r="F37" s="33"/>
    </row>
    <row r="38" spans="3:6" ht="14.4" customHeight="1" x14ac:dyDescent="0.3">
      <c r="C38" s="145" t="s">
        <v>31</v>
      </c>
      <c r="D38" s="146"/>
      <c r="E38" s="11">
        <v>2.4909350043568076E-2</v>
      </c>
      <c r="F38" s="33"/>
    </row>
    <row r="39" spans="3:6" x14ac:dyDescent="0.3">
      <c r="C39" s="145" t="s">
        <v>32</v>
      </c>
      <c r="D39" s="146"/>
      <c r="E39" s="11">
        <v>3.5617294708261582E-2</v>
      </c>
      <c r="F39" s="33"/>
    </row>
    <row r="40" spans="3:6" ht="14.4" customHeight="1" x14ac:dyDescent="0.3">
      <c r="C40" s="145" t="s">
        <v>33</v>
      </c>
      <c r="D40" s="146"/>
      <c r="E40" s="11">
        <v>4.9813551136146578E-2</v>
      </c>
      <c r="F40" s="33"/>
    </row>
    <row r="41" spans="3:6" x14ac:dyDescent="0.3">
      <c r="C41" s="145" t="s">
        <v>34</v>
      </c>
      <c r="D41" s="146"/>
      <c r="E41" s="12">
        <v>-1.412340517853512</v>
      </c>
      <c r="F41" s="33"/>
    </row>
    <row r="42" spans="3:6" x14ac:dyDescent="0.3">
      <c r="C42" s="145" t="s">
        <v>35</v>
      </c>
      <c r="D42" s="146"/>
      <c r="E42" s="12">
        <v>3.9039286401342346</v>
      </c>
      <c r="F42" s="33"/>
    </row>
    <row r="43" spans="3:6" x14ac:dyDescent="0.3">
      <c r="C43" s="145" t="s">
        <v>36</v>
      </c>
      <c r="D43" s="13" t="s">
        <v>37</v>
      </c>
      <c r="E43" s="9">
        <v>-0.88800324719231249</v>
      </c>
      <c r="F43" s="33"/>
    </row>
    <row r="44" spans="3:6" x14ac:dyDescent="0.3">
      <c r="C44" s="145"/>
      <c r="D44" s="13" t="s">
        <v>38</v>
      </c>
      <c r="E44" s="9">
        <v>-0.53643557206378034</v>
      </c>
      <c r="F44" s="33"/>
    </row>
    <row r="45" spans="3:6" x14ac:dyDescent="0.3">
      <c r="C45" s="145"/>
      <c r="D45" s="13" t="s">
        <v>39</v>
      </c>
      <c r="E45" s="9">
        <v>3.0259301002113066E-2</v>
      </c>
      <c r="F45" s="33"/>
    </row>
    <row r="46" spans="3:6" ht="15" thickBot="1" x14ac:dyDescent="0.35">
      <c r="C46" s="147"/>
      <c r="D46" s="14" t="s">
        <v>40</v>
      </c>
      <c r="E46" s="120">
        <v>0.93910483520788257</v>
      </c>
      <c r="F46" s="33"/>
    </row>
    <row r="47" spans="3:6" ht="15" customHeight="1" thickTop="1" x14ac:dyDescent="0.3">
      <c r="C47" s="139" t="s">
        <v>75</v>
      </c>
      <c r="D47" s="139"/>
      <c r="E47" s="139"/>
      <c r="F47" s="33"/>
    </row>
    <row r="49" spans="2:2" x14ac:dyDescent="0.3">
      <c r="B49" t="s">
        <v>77</v>
      </c>
    </row>
    <row r="81" spans="1:17" ht="15" thickBot="1" x14ac:dyDescent="0.35"/>
    <row r="82" spans="1:17" ht="15" customHeight="1" thickTop="1" x14ac:dyDescent="0.3">
      <c r="A82" s="140" t="s">
        <v>45</v>
      </c>
      <c r="B82" s="142" t="s">
        <v>54</v>
      </c>
      <c r="C82" s="143"/>
      <c r="D82" s="143"/>
      <c r="E82" s="143"/>
      <c r="F82" s="143"/>
      <c r="G82" s="143" t="s">
        <v>55</v>
      </c>
      <c r="H82" s="143"/>
      <c r="I82" s="143"/>
      <c r="J82" s="143"/>
      <c r="K82" s="143"/>
      <c r="L82" s="143" t="s">
        <v>56</v>
      </c>
      <c r="M82" s="143"/>
      <c r="N82" s="143"/>
      <c r="O82" s="143"/>
      <c r="P82" s="144"/>
      <c r="Q82" s="33"/>
    </row>
    <row r="83" spans="1:17" ht="15" thickBot="1" x14ac:dyDescent="0.35">
      <c r="A83" s="141"/>
      <c r="B83" s="15" t="s">
        <v>57</v>
      </c>
      <c r="C83" s="34" t="s">
        <v>58</v>
      </c>
      <c r="D83" s="34" t="s">
        <v>59</v>
      </c>
      <c r="E83" s="34" t="s">
        <v>60</v>
      </c>
      <c r="F83" s="34" t="s">
        <v>61</v>
      </c>
      <c r="G83" s="34" t="s">
        <v>57</v>
      </c>
      <c r="H83" s="34" t="s">
        <v>58</v>
      </c>
      <c r="I83" s="34" t="s">
        <v>59</v>
      </c>
      <c r="J83" s="34" t="s">
        <v>60</v>
      </c>
      <c r="K83" s="34" t="s">
        <v>61</v>
      </c>
      <c r="L83" s="34" t="s">
        <v>57</v>
      </c>
      <c r="M83" s="34" t="s">
        <v>58</v>
      </c>
      <c r="N83" s="34" t="s">
        <v>59</v>
      </c>
      <c r="O83" s="34" t="s">
        <v>60</v>
      </c>
      <c r="P83" s="35" t="s">
        <v>61</v>
      </c>
      <c r="Q83" s="33"/>
    </row>
    <row r="84" spans="1:17" ht="15" thickTop="1" x14ac:dyDescent="0.3">
      <c r="A84" s="16" t="s">
        <v>65</v>
      </c>
      <c r="B84" s="121">
        <v>0</v>
      </c>
      <c r="C84" s="18">
        <v>2.4524860372547802E-3</v>
      </c>
      <c r="D84" s="18">
        <v>1.0443213950809773E-2</v>
      </c>
      <c r="E84" s="18">
        <v>4.4406911502980644E-2</v>
      </c>
      <c r="F84" s="18">
        <v>0.1648961687532102</v>
      </c>
      <c r="G84" s="18">
        <v>9.442669350480869E-3</v>
      </c>
      <c r="H84" s="18">
        <v>8.3999148722581227E-2</v>
      </c>
      <c r="I84" s="18">
        <v>0.1058153568667075</v>
      </c>
      <c r="J84" s="18">
        <v>0.12424348323230441</v>
      </c>
      <c r="K84" s="18">
        <v>0.20026572869173895</v>
      </c>
      <c r="L84" s="17">
        <v>0</v>
      </c>
      <c r="M84" s="18">
        <v>1.2395433086157836E-3</v>
      </c>
      <c r="N84" s="18">
        <v>3.6496617806461335E-3</v>
      </c>
      <c r="O84" s="18">
        <v>1.6356196208204797E-2</v>
      </c>
      <c r="P84" s="43">
        <v>0.10665729194414061</v>
      </c>
      <c r="Q84" s="33"/>
    </row>
    <row r="85" spans="1:17" x14ac:dyDescent="0.3">
      <c r="A85" s="20" t="s">
        <v>66</v>
      </c>
      <c r="B85" s="26">
        <v>0</v>
      </c>
      <c r="C85" s="22">
        <v>1.0827706093470744E-2</v>
      </c>
      <c r="D85" s="22">
        <v>3.8589641846191229E-2</v>
      </c>
      <c r="E85" s="22">
        <v>0.19168359401911539</v>
      </c>
      <c r="F85" s="22">
        <v>0.50308874639574286</v>
      </c>
      <c r="G85" s="22">
        <v>8.1197324740460264E-2</v>
      </c>
      <c r="H85" s="22">
        <v>0.3018593700095436</v>
      </c>
      <c r="I85" s="22">
        <v>0.48394071516305753</v>
      </c>
      <c r="J85" s="22">
        <v>0.609545403375503</v>
      </c>
      <c r="K85" s="22">
        <v>0.61679914917262912</v>
      </c>
      <c r="L85" s="24">
        <v>0</v>
      </c>
      <c r="M85" s="22">
        <v>4.6507746811770842E-3</v>
      </c>
      <c r="N85" s="22">
        <v>2.0137604071930264E-2</v>
      </c>
      <c r="O85" s="22">
        <v>5.968425231848444E-2</v>
      </c>
      <c r="P85" s="23">
        <v>0.23590141236936502</v>
      </c>
      <c r="Q85" s="33"/>
    </row>
    <row r="86" spans="1:17" x14ac:dyDescent="0.3">
      <c r="A86" s="20" t="s">
        <v>67</v>
      </c>
      <c r="B86" s="21">
        <v>1.773503663267127E-3</v>
      </c>
      <c r="C86" s="22">
        <v>9.5489594530036408E-3</v>
      </c>
      <c r="D86" s="22">
        <v>3.9805607607145015E-2</v>
      </c>
      <c r="E86" s="22">
        <v>0.11073465249636502</v>
      </c>
      <c r="F86" s="22">
        <v>5.2237651549260765E-2</v>
      </c>
      <c r="G86" s="22">
        <v>0.15655239489510869</v>
      </c>
      <c r="H86" s="22">
        <v>0.12503217812434791</v>
      </c>
      <c r="I86" s="22">
        <v>6.2207768516680625E-2</v>
      </c>
      <c r="J86" s="22">
        <v>3.9319012060953167E-2</v>
      </c>
      <c r="K86" s="22">
        <v>1.2873965502320657E-2</v>
      </c>
      <c r="L86" s="22">
        <v>1.6421300230385703E-3</v>
      </c>
      <c r="M86" s="22">
        <v>7.7607974980832333E-3</v>
      </c>
      <c r="N86" s="22">
        <v>1.0040558047778828E-2</v>
      </c>
      <c r="O86" s="22">
        <v>4.3694210627129484E-2</v>
      </c>
      <c r="P86" s="23">
        <v>9.0156031490933569E-2</v>
      </c>
      <c r="Q86" s="33"/>
    </row>
    <row r="87" spans="1:17" x14ac:dyDescent="0.3">
      <c r="A87" s="20" t="s">
        <v>68</v>
      </c>
      <c r="B87" s="21">
        <v>0.15235442224260423</v>
      </c>
      <c r="C87" s="22">
        <v>0.24987320709340818</v>
      </c>
      <c r="D87" s="22">
        <v>0.25739844196312228</v>
      </c>
      <c r="E87" s="22">
        <v>0.25382693933968409</v>
      </c>
      <c r="F87" s="22">
        <v>0.12074513800904911</v>
      </c>
      <c r="G87" s="22">
        <v>0.24116570892465794</v>
      </c>
      <c r="H87" s="22">
        <v>0.27089665245418387</v>
      </c>
      <c r="I87" s="22">
        <v>0.22064737220518404</v>
      </c>
      <c r="J87" s="22">
        <v>8.3443159689956303E-2</v>
      </c>
      <c r="K87" s="22">
        <v>2.8448110006331094E-2</v>
      </c>
      <c r="L87" s="22">
        <v>0.14503470780091274</v>
      </c>
      <c r="M87" s="22">
        <v>0.2354318847663435</v>
      </c>
      <c r="N87" s="22">
        <v>0.26066186166366223</v>
      </c>
      <c r="O87" s="22">
        <v>0.25108809929666365</v>
      </c>
      <c r="P87" s="23">
        <v>0.19935086974119534</v>
      </c>
      <c r="Q87" s="33"/>
    </row>
    <row r="88" spans="1:17" x14ac:dyDescent="0.3">
      <c r="A88" s="20" t="s">
        <v>47</v>
      </c>
      <c r="B88" s="21">
        <v>0.36363389526419987</v>
      </c>
      <c r="C88" s="22">
        <v>0.3248012891011921</v>
      </c>
      <c r="D88" s="22">
        <v>0.30383279509431926</v>
      </c>
      <c r="E88" s="22">
        <v>0.19044470215881898</v>
      </c>
      <c r="F88" s="22">
        <v>9.1021322327769993E-2</v>
      </c>
      <c r="G88" s="22">
        <v>0.1354336290024537</v>
      </c>
      <c r="H88" s="22">
        <v>9.3935734942209748E-2</v>
      </c>
      <c r="I88" s="22">
        <v>6.9354420500814223E-2</v>
      </c>
      <c r="J88" s="22">
        <v>7.1994442325996416E-2</v>
      </c>
      <c r="K88" s="22">
        <v>6.0328698115699818E-2</v>
      </c>
      <c r="L88" s="22">
        <v>0.35358661297303318</v>
      </c>
      <c r="M88" s="22">
        <v>0.32642145675800732</v>
      </c>
      <c r="N88" s="22">
        <v>0.35451724836202819</v>
      </c>
      <c r="O88" s="22">
        <v>0.29603687568986065</v>
      </c>
      <c r="P88" s="23">
        <v>0.21423298481462341</v>
      </c>
      <c r="Q88" s="33"/>
    </row>
    <row r="89" spans="1:17" x14ac:dyDescent="0.3">
      <c r="A89" s="20" t="s">
        <v>69</v>
      </c>
      <c r="B89" s="21">
        <v>0.1002143690458205</v>
      </c>
      <c r="C89" s="22">
        <v>9.9969678917765328E-2</v>
      </c>
      <c r="D89" s="22">
        <v>0.13966877492134236</v>
      </c>
      <c r="E89" s="22">
        <v>0.1168289618725472</v>
      </c>
      <c r="F89" s="22">
        <v>2.2569668679428796E-2</v>
      </c>
      <c r="G89" s="22">
        <v>0.21001263496489886</v>
      </c>
      <c r="H89" s="22">
        <v>7.1566945011092759E-2</v>
      </c>
      <c r="I89" s="22">
        <v>3.5192861591502381E-2</v>
      </c>
      <c r="J89" s="22">
        <v>1.7535914023375752E-2</v>
      </c>
      <c r="K89" s="22">
        <v>6.8408866277083679E-3</v>
      </c>
      <c r="L89" s="22">
        <v>9.5734024975234797E-2</v>
      </c>
      <c r="M89" s="22">
        <v>0.11134666857722353</v>
      </c>
      <c r="N89" s="22">
        <v>9.1489057165807519E-2</v>
      </c>
      <c r="O89" s="22">
        <v>0.14883394168847475</v>
      </c>
      <c r="P89" s="23">
        <v>7.5235713420698513E-2</v>
      </c>
      <c r="Q89" s="33"/>
    </row>
    <row r="90" spans="1:17" x14ac:dyDescent="0.3">
      <c r="A90" s="20" t="s">
        <v>70</v>
      </c>
      <c r="B90" s="21">
        <v>0.36550101046364702</v>
      </c>
      <c r="C90" s="22">
        <v>0.28006692035617303</v>
      </c>
      <c r="D90" s="22">
        <v>0.15530565257506707</v>
      </c>
      <c r="E90" s="22">
        <v>5.2311672359076376E-2</v>
      </c>
      <c r="F90" s="22">
        <v>4.2189113260971542E-3</v>
      </c>
      <c r="G90" s="22">
        <v>0.14528060127892498</v>
      </c>
      <c r="H90" s="22">
        <v>2.2579538366893415E-2</v>
      </c>
      <c r="I90" s="22">
        <v>5.8666696778960463E-3</v>
      </c>
      <c r="J90" s="22">
        <v>4.593133068956143E-3</v>
      </c>
      <c r="K90" s="24">
        <v>0</v>
      </c>
      <c r="L90" s="22">
        <v>0.38741926951816996</v>
      </c>
      <c r="M90" s="22">
        <v>0.29524827020747502</v>
      </c>
      <c r="N90" s="22">
        <v>0.22786212220771651</v>
      </c>
      <c r="O90" s="22">
        <v>0.11691712035892658</v>
      </c>
      <c r="P90" s="23">
        <v>3.8179050627970737E-2</v>
      </c>
      <c r="Q90" s="33"/>
    </row>
    <row r="91" spans="1:17" x14ac:dyDescent="0.3">
      <c r="A91" s="20" t="s">
        <v>71</v>
      </c>
      <c r="B91" s="21">
        <v>8.4956978626863288E-4</v>
      </c>
      <c r="C91" s="22">
        <v>2.6338720517823863E-3</v>
      </c>
      <c r="D91" s="22">
        <v>7.1262373474673254E-3</v>
      </c>
      <c r="E91" s="22">
        <v>1.4890677836191912E-3</v>
      </c>
      <c r="F91" s="22">
        <v>3.6920434350610207E-4</v>
      </c>
      <c r="G91" s="22">
        <v>2.4963594652130938E-3</v>
      </c>
      <c r="H91" s="24">
        <v>0</v>
      </c>
      <c r="I91" s="24">
        <v>0</v>
      </c>
      <c r="J91" s="24">
        <v>0</v>
      </c>
      <c r="K91" s="24">
        <v>0</v>
      </c>
      <c r="L91" s="22">
        <v>1.1005366593406683E-3</v>
      </c>
      <c r="M91" s="22">
        <v>2.2982270120457996E-3</v>
      </c>
      <c r="N91" s="22">
        <v>2.0431462157166629E-3</v>
      </c>
      <c r="O91" s="22">
        <v>7.6675551700299332E-3</v>
      </c>
      <c r="P91" s="23">
        <v>2.6545263865298293E-3</v>
      </c>
      <c r="Q91" s="33"/>
    </row>
    <row r="92" spans="1:17" x14ac:dyDescent="0.3">
      <c r="A92" s="20" t="s">
        <v>72</v>
      </c>
      <c r="B92" s="21">
        <v>1.5341302905209259E-2</v>
      </c>
      <c r="C92" s="22">
        <v>1.2969114604577739E-2</v>
      </c>
      <c r="D92" s="22">
        <v>7.2697755552474609E-3</v>
      </c>
      <c r="E92" s="22">
        <v>3.2503119096757584E-3</v>
      </c>
      <c r="F92" s="22">
        <v>7.6513829184239178E-4</v>
      </c>
      <c r="G92" s="22">
        <v>6.5552625348685931E-3</v>
      </c>
      <c r="H92" s="24">
        <v>0</v>
      </c>
      <c r="I92" s="24">
        <v>0</v>
      </c>
      <c r="J92" s="22">
        <v>2.1058704652619693E-3</v>
      </c>
      <c r="K92" s="24">
        <v>0</v>
      </c>
      <c r="L92" s="22">
        <v>1.5267728399443193E-2</v>
      </c>
      <c r="M92" s="22">
        <v>1.2831253027442821E-2</v>
      </c>
      <c r="N92" s="22">
        <v>1.0155765386784903E-2</v>
      </c>
      <c r="O92" s="22">
        <v>7.6282518479981638E-3</v>
      </c>
      <c r="P92" s="23">
        <v>3.0740333273179717E-3</v>
      </c>
      <c r="Q92" s="33"/>
    </row>
    <row r="93" spans="1:17" x14ac:dyDescent="0.3">
      <c r="A93" s="20" t="s">
        <v>48</v>
      </c>
      <c r="B93" s="26">
        <v>0</v>
      </c>
      <c r="C93" s="22">
        <v>2.8420381036559506E-4</v>
      </c>
      <c r="D93" s="22">
        <v>1.3337905506648152E-3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2">
        <v>6.7882576577226838E-4</v>
      </c>
      <c r="O93" s="22">
        <v>1.4274430863942128E-3</v>
      </c>
      <c r="P93" s="25">
        <v>0</v>
      </c>
      <c r="Q93" s="33"/>
    </row>
    <row r="94" spans="1:17" x14ac:dyDescent="0.3">
      <c r="A94" s="20" t="s">
        <v>73</v>
      </c>
      <c r="B94" s="26">
        <v>0</v>
      </c>
      <c r="C94" s="24">
        <v>0</v>
      </c>
      <c r="D94" s="22">
        <v>6.8815145840233254E-3</v>
      </c>
      <c r="E94" s="22">
        <v>5.2816265609030065E-3</v>
      </c>
      <c r="F94" s="22">
        <v>7.4805040770993623E-5</v>
      </c>
      <c r="G94" s="22">
        <v>2.8368575814452241E-4</v>
      </c>
      <c r="H94" s="22">
        <v>4.2747739076244465E-4</v>
      </c>
      <c r="I94" s="22">
        <v>8.9883226956744773E-5</v>
      </c>
      <c r="J94" s="22">
        <v>1.0747935880864968E-4</v>
      </c>
      <c r="K94" s="22">
        <v>1.1641486488333014E-4</v>
      </c>
      <c r="L94" s="24">
        <v>0</v>
      </c>
      <c r="M94" s="24">
        <v>0</v>
      </c>
      <c r="N94" s="24">
        <v>0</v>
      </c>
      <c r="O94" s="22">
        <v>1.4241343970971168E-2</v>
      </c>
      <c r="P94" s="23">
        <v>2.2268761172716824E-3</v>
      </c>
      <c r="Q94" s="33"/>
    </row>
    <row r="95" spans="1:17" x14ac:dyDescent="0.3">
      <c r="A95" s="20" t="s">
        <v>74</v>
      </c>
      <c r="B95" s="26">
        <v>0</v>
      </c>
      <c r="C95" s="24">
        <v>0</v>
      </c>
      <c r="D95" s="22">
        <v>1.7635281723098802E-3</v>
      </c>
      <c r="E95" s="22">
        <v>5.8207481385539701E-3</v>
      </c>
      <c r="F95" s="22">
        <v>2.911708921175927E-3</v>
      </c>
      <c r="G95" s="22">
        <v>7.7360231752305513E-3</v>
      </c>
      <c r="H95" s="22">
        <v>6.158975404507736E-3</v>
      </c>
      <c r="I95" s="22">
        <v>2.4746108896587285E-3</v>
      </c>
      <c r="J95" s="22">
        <v>4.9449062526652088E-3</v>
      </c>
      <c r="K95" s="24">
        <v>0</v>
      </c>
      <c r="L95" s="24">
        <v>0</v>
      </c>
      <c r="M95" s="24">
        <v>0</v>
      </c>
      <c r="N95" s="24">
        <v>0</v>
      </c>
      <c r="O95" s="22">
        <v>3.908386459268014E-3</v>
      </c>
      <c r="P95" s="23">
        <v>3.0922350226185533E-3</v>
      </c>
      <c r="Q95" s="33"/>
    </row>
    <row r="96" spans="1:17" ht="22.8" x14ac:dyDescent="0.3">
      <c r="A96" s="20" t="s">
        <v>49</v>
      </c>
      <c r="B96" s="21">
        <v>3.3192662898275826E-4</v>
      </c>
      <c r="C96" s="22">
        <v>6.57256248100648E-3</v>
      </c>
      <c r="D96" s="22">
        <v>2.9041714687986692E-2</v>
      </c>
      <c r="E96" s="22">
        <v>3.3115190999304313E-3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2">
        <v>2.1498965082745249E-4</v>
      </c>
      <c r="M96" s="22">
        <v>2.7711241635864792E-3</v>
      </c>
      <c r="N96" s="22">
        <v>1.8764149332156248E-2</v>
      </c>
      <c r="O96" s="22">
        <v>2.7822163832691114E-2</v>
      </c>
      <c r="P96" s="23">
        <v>2.865248730086561E-3</v>
      </c>
      <c r="Q96" s="33"/>
    </row>
    <row r="97" spans="1:17" x14ac:dyDescent="0.3">
      <c r="A97" s="20" t="s">
        <v>50</v>
      </c>
      <c r="B97" s="26">
        <v>0</v>
      </c>
      <c r="C97" s="24">
        <v>0</v>
      </c>
      <c r="D97" s="24">
        <v>0</v>
      </c>
      <c r="E97" s="22">
        <v>2.1107235060315063E-3</v>
      </c>
      <c r="F97" s="22">
        <v>1.7834108730160381E-2</v>
      </c>
      <c r="G97" s="24">
        <v>0</v>
      </c>
      <c r="H97" s="22">
        <v>5.6255800394908293E-4</v>
      </c>
      <c r="I97" s="24">
        <v>0</v>
      </c>
      <c r="J97" s="22">
        <v>2.6722972831546482E-2</v>
      </c>
      <c r="K97" s="22">
        <v>4.5331918324216243E-2</v>
      </c>
      <c r="L97" s="24">
        <v>0</v>
      </c>
      <c r="M97" s="24">
        <v>0</v>
      </c>
      <c r="N97" s="24">
        <v>0</v>
      </c>
      <c r="O97" s="24">
        <v>0</v>
      </c>
      <c r="P97" s="23">
        <v>5.3533679970457293E-3</v>
      </c>
      <c r="Q97" s="33"/>
    </row>
    <row r="98" spans="1:17" x14ac:dyDescent="0.3">
      <c r="A98" s="20" t="s">
        <v>79</v>
      </c>
      <c r="B98" s="26">
        <v>0</v>
      </c>
      <c r="C98" s="24">
        <v>0</v>
      </c>
      <c r="D98" s="22">
        <v>1.539311144301474E-3</v>
      </c>
      <c r="E98" s="22">
        <v>1.8498569252698282E-2</v>
      </c>
      <c r="F98" s="22">
        <v>1.926742763198511E-2</v>
      </c>
      <c r="G98" s="22">
        <v>3.843705909557721E-3</v>
      </c>
      <c r="H98" s="22">
        <v>2.2981421569928745E-2</v>
      </c>
      <c r="I98" s="22">
        <v>1.4410341361542983E-2</v>
      </c>
      <c r="J98" s="22">
        <v>1.5444223314673213E-2</v>
      </c>
      <c r="K98" s="22">
        <v>2.8995128694471912E-2</v>
      </c>
      <c r="L98" s="24">
        <v>0</v>
      </c>
      <c r="M98" s="24">
        <v>0</v>
      </c>
      <c r="N98" s="24">
        <v>0</v>
      </c>
      <c r="O98" s="22">
        <v>4.6941594449012233E-3</v>
      </c>
      <c r="P98" s="23">
        <v>2.1020358010201991E-2</v>
      </c>
      <c r="Q98" s="33"/>
    </row>
    <row r="99" spans="1:17" x14ac:dyDescent="0.3">
      <c r="A99" s="20" t="s">
        <v>80</v>
      </c>
      <c r="B99" s="26">
        <v>0</v>
      </c>
      <c r="C99" s="24">
        <v>0</v>
      </c>
      <c r="D99" s="24">
        <v>0</v>
      </c>
      <c r="E99" s="22">
        <v>6.7764474838895089E-4</v>
      </c>
      <c r="F99" s="22">
        <v>3.4938507589720696E-2</v>
      </c>
      <c r="G99" s="22">
        <v>5.5405297715050892E-4</v>
      </c>
      <c r="H99" s="22">
        <v>2.0083012745844646E-3</v>
      </c>
      <c r="I99" s="22">
        <v>5.1381967010812732E-3</v>
      </c>
      <c r="J99" s="22">
        <v>5.0389976841434023E-2</v>
      </c>
      <c r="K99" s="22">
        <v>7.9189395630172493E-2</v>
      </c>
      <c r="L99" s="24">
        <v>0</v>
      </c>
      <c r="M99" s="24">
        <v>0</v>
      </c>
      <c r="N99" s="24">
        <v>0</v>
      </c>
      <c r="O99" s="24">
        <v>0</v>
      </c>
      <c r="P99" s="23">
        <v>6.2859443703824477E-3</v>
      </c>
      <c r="Q99" s="33"/>
    </row>
    <row r="100" spans="1:17" x14ac:dyDescent="0.3">
      <c r="A100" s="20" t="s">
        <v>81</v>
      </c>
      <c r="B100" s="26">
        <v>0</v>
      </c>
      <c r="C100" s="24">
        <v>0</v>
      </c>
      <c r="D100" s="24">
        <v>0</v>
      </c>
      <c r="E100" s="22">
        <v>3.3392515182681494E-3</v>
      </c>
      <c r="F100" s="22">
        <v>0.22545783494396884</v>
      </c>
      <c r="G100" s="22">
        <v>6.1431258942616369E-4</v>
      </c>
      <c r="H100" s="22">
        <v>4.7854884658575817E-3</v>
      </c>
      <c r="I100" s="22">
        <v>1.9319813928673251E-2</v>
      </c>
      <c r="J100" s="22">
        <v>0.18033832264173591</v>
      </c>
      <c r="K100" s="22">
        <v>0.50286955650395582</v>
      </c>
      <c r="L100" s="24">
        <v>0</v>
      </c>
      <c r="M100" s="24">
        <v>0</v>
      </c>
      <c r="N100" s="24">
        <v>0</v>
      </c>
      <c r="O100" s="24">
        <v>0</v>
      </c>
      <c r="P100" s="23">
        <v>9.400570770875602E-2</v>
      </c>
      <c r="Q100" s="33"/>
    </row>
    <row r="101" spans="1:17" x14ac:dyDescent="0.3">
      <c r="A101" s="20" t="s">
        <v>82</v>
      </c>
      <c r="B101" s="26">
        <v>0</v>
      </c>
      <c r="C101" s="24">
        <v>0</v>
      </c>
      <c r="D101" s="22">
        <v>4.938489679223605E-4</v>
      </c>
      <c r="E101" s="22">
        <v>1.3632101481198726E-3</v>
      </c>
      <c r="F101" s="22">
        <v>6.8305040080522073E-2</v>
      </c>
      <c r="G101" s="22">
        <v>1.0751183027328077E-3</v>
      </c>
      <c r="H101" s="22">
        <v>3.5287305632364862E-4</v>
      </c>
      <c r="I101" s="22">
        <v>6.2350066335607928E-3</v>
      </c>
      <c r="J101" s="22">
        <v>8.1024506166376423E-2</v>
      </c>
      <c r="K101" s="22">
        <v>0.14571682205956712</v>
      </c>
      <c r="L101" s="24">
        <v>0</v>
      </c>
      <c r="M101" s="24">
        <v>0</v>
      </c>
      <c r="N101" s="22">
        <v>4.7842053838696735E-4</v>
      </c>
      <c r="O101" s="22">
        <v>5.4365169356085483E-4</v>
      </c>
      <c r="P101" s="23">
        <v>2.2547784658803423E-2</v>
      </c>
      <c r="Q101" s="33"/>
    </row>
    <row r="102" spans="1:17" x14ac:dyDescent="0.3">
      <c r="A102" s="20" t="s">
        <v>83</v>
      </c>
      <c r="B102" s="26">
        <v>0</v>
      </c>
      <c r="C102" s="22">
        <v>5.7143560481861817E-4</v>
      </c>
      <c r="D102" s="22">
        <v>1.6561022555765224E-4</v>
      </c>
      <c r="E102" s="22">
        <v>1.5145136148817602E-3</v>
      </c>
      <c r="F102" s="22">
        <v>5.0212019004054918E-3</v>
      </c>
      <c r="G102" s="24">
        <v>0</v>
      </c>
      <c r="H102" s="22">
        <v>1.8313778482330809E-3</v>
      </c>
      <c r="I102" s="22">
        <v>2.0076112760697364E-3</v>
      </c>
      <c r="J102" s="24">
        <v>0</v>
      </c>
      <c r="K102" s="22">
        <v>2.4500138919886488E-3</v>
      </c>
      <c r="L102" s="24">
        <v>0</v>
      </c>
      <c r="M102" s="22">
        <v>8.2632008005941685E-4</v>
      </c>
      <c r="N102" s="24">
        <v>0</v>
      </c>
      <c r="O102" s="22">
        <v>6.7652342805008621E-4</v>
      </c>
      <c r="P102" s="23">
        <v>6.1293660148876803E-3</v>
      </c>
      <c r="Q102" s="33"/>
    </row>
    <row r="103" spans="1:17" x14ac:dyDescent="0.3">
      <c r="A103" s="20" t="s">
        <v>84</v>
      </c>
      <c r="B103" s="21">
        <v>5.3811803260322901E-4</v>
      </c>
      <c r="C103" s="24">
        <v>0</v>
      </c>
      <c r="D103" s="22">
        <v>1.3254076174245571E-4</v>
      </c>
      <c r="E103" s="22">
        <v>3.8726385081073195E-3</v>
      </c>
      <c r="F103" s="22">
        <v>3.3338763886422273E-3</v>
      </c>
      <c r="G103" s="24">
        <v>0</v>
      </c>
      <c r="H103" s="24">
        <v>0</v>
      </c>
      <c r="I103" s="24">
        <v>0</v>
      </c>
      <c r="J103" s="22">
        <v>6.6539348684631246E-3</v>
      </c>
      <c r="K103" s="22">
        <v>5.2791652053509096E-3</v>
      </c>
      <c r="L103" s="24">
        <v>0</v>
      </c>
      <c r="M103" s="22">
        <v>6.6087682339021909E-4</v>
      </c>
      <c r="N103" s="24">
        <v>0</v>
      </c>
      <c r="O103" s="22">
        <v>4.3305084858398767E-4</v>
      </c>
      <c r="P103" s="23">
        <v>6.2561092585851916E-3</v>
      </c>
      <c r="Q103" s="33"/>
    </row>
    <row r="104" spans="1:17" x14ac:dyDescent="0.3">
      <c r="A104" s="20" t="s">
        <v>85</v>
      </c>
      <c r="B104" s="21">
        <v>8.6288783749705021E-3</v>
      </c>
      <c r="C104" s="22">
        <v>8.4133174768337947E-3</v>
      </c>
      <c r="D104" s="22">
        <v>7.7768348462727401E-3</v>
      </c>
      <c r="E104" s="22">
        <v>6.021405214459298E-3</v>
      </c>
      <c r="F104" s="22">
        <v>1.1888119671995375E-2</v>
      </c>
      <c r="G104" s="22">
        <v>4.3173754252759203E-5</v>
      </c>
      <c r="H104" s="22">
        <v>3.2315320725939656E-3</v>
      </c>
      <c r="I104" s="22">
        <v>9.1179744766450889E-3</v>
      </c>
      <c r="J104" s="22">
        <v>1.2632840575649259E-2</v>
      </c>
      <c r="K104" s="22">
        <v>2.0205498950130026E-2</v>
      </c>
      <c r="L104" s="22">
        <v>9.2082380947906151E-3</v>
      </c>
      <c r="M104" s="22">
        <v>1.0947307342027219E-2</v>
      </c>
      <c r="N104" s="22">
        <v>6.0793276193454818E-3</v>
      </c>
      <c r="O104" s="22">
        <v>7.9105099250116086E-3</v>
      </c>
      <c r="P104" s="23">
        <v>9.2066453196112587E-3</v>
      </c>
      <c r="Q104" s="33"/>
    </row>
    <row r="105" spans="1:17" x14ac:dyDescent="0.3">
      <c r="A105" s="20" t="s">
        <v>86</v>
      </c>
      <c r="B105" s="21">
        <v>0.37476656310021494</v>
      </c>
      <c r="C105" s="22">
        <v>0.39089771772379711</v>
      </c>
      <c r="D105" s="22">
        <v>0.44259836401416369</v>
      </c>
      <c r="E105" s="22">
        <v>0.45003437374578192</v>
      </c>
      <c r="F105" s="22">
        <v>0.33320637441754647</v>
      </c>
      <c r="G105" s="22">
        <v>0.36973507653929155</v>
      </c>
      <c r="H105" s="22">
        <v>0.25386661308138547</v>
      </c>
      <c r="I105" s="22">
        <v>0.33377807167663931</v>
      </c>
      <c r="J105" s="22">
        <v>0.36650985104840661</v>
      </c>
      <c r="K105" s="22">
        <v>0.18704179666683357</v>
      </c>
      <c r="L105" s="22">
        <v>0.36767807801911195</v>
      </c>
      <c r="M105" s="22">
        <v>0.38540216939114041</v>
      </c>
      <c r="N105" s="22">
        <v>0.40530552747816895</v>
      </c>
      <c r="O105" s="22">
        <v>0.48585349808689859</v>
      </c>
      <c r="P105" s="23">
        <v>0.51391296089970506</v>
      </c>
      <c r="Q105" s="33"/>
    </row>
    <row r="106" spans="1:17" x14ac:dyDescent="0.3">
      <c r="A106" s="20" t="s">
        <v>87</v>
      </c>
      <c r="B106" s="21">
        <v>0.32690117061102886</v>
      </c>
      <c r="C106" s="22">
        <v>0.24945062880856342</v>
      </c>
      <c r="D106" s="22">
        <v>0.15650210359309841</v>
      </c>
      <c r="E106" s="22">
        <v>6.6582925405264615E-2</v>
      </c>
      <c r="F106" s="22">
        <v>1.9393636321806334E-2</v>
      </c>
      <c r="G106" s="22">
        <v>0.14145307700089854</v>
      </c>
      <c r="H106" s="22">
        <v>4.8392642887633154E-2</v>
      </c>
      <c r="I106" s="22">
        <v>3.1624466886066523E-2</v>
      </c>
      <c r="J106" s="22">
        <v>1.5086266461918902E-2</v>
      </c>
      <c r="K106" s="22">
        <v>9.0079913095362819E-3</v>
      </c>
      <c r="L106" s="22">
        <v>0.34552825176786761</v>
      </c>
      <c r="M106" s="22">
        <v>0.24443079990772221</v>
      </c>
      <c r="N106" s="22">
        <v>0.23564265025338521</v>
      </c>
      <c r="O106" s="22">
        <v>0.11550434495211287</v>
      </c>
      <c r="P106" s="23">
        <v>4.9891526165492417E-2</v>
      </c>
      <c r="Q106" s="33"/>
    </row>
    <row r="107" spans="1:17" x14ac:dyDescent="0.3">
      <c r="A107" s="20" t="s">
        <v>88</v>
      </c>
      <c r="B107" s="26">
        <v>0</v>
      </c>
      <c r="C107" s="22">
        <v>9.4303796890637004E-4</v>
      </c>
      <c r="D107" s="22">
        <v>2.3050655626167395E-3</v>
      </c>
      <c r="E107" s="24">
        <v>0</v>
      </c>
      <c r="F107" s="24">
        <v>0</v>
      </c>
      <c r="G107" s="22">
        <v>1.0129837759520267E-3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2">
        <v>1.7801386998046963E-3</v>
      </c>
      <c r="O107" s="22">
        <v>2.0372647630244119E-3</v>
      </c>
      <c r="P107" s="25">
        <v>0</v>
      </c>
      <c r="Q107" s="33"/>
    </row>
    <row r="108" spans="1:17" x14ac:dyDescent="0.3">
      <c r="A108" s="20" t="s">
        <v>89</v>
      </c>
      <c r="B108" s="26">
        <v>0</v>
      </c>
      <c r="C108" s="24">
        <v>0</v>
      </c>
      <c r="D108" s="22">
        <v>8.549626621112118E-4</v>
      </c>
      <c r="E108" s="22">
        <v>2.4589957406034109E-4</v>
      </c>
      <c r="F108" s="24">
        <v>0</v>
      </c>
      <c r="G108" s="22">
        <v>2.6835063652053239E-3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2">
        <v>5.0591325359998008E-4</v>
      </c>
      <c r="P108" s="25">
        <v>0</v>
      </c>
      <c r="Q108" s="33"/>
    </row>
    <row r="109" spans="1:17" x14ac:dyDescent="0.3">
      <c r="A109" s="20" t="s">
        <v>90</v>
      </c>
      <c r="B109" s="21">
        <v>2.8566449462538051E-3</v>
      </c>
      <c r="C109" s="22">
        <v>1.8275839790594588E-2</v>
      </c>
      <c r="D109" s="22">
        <v>1.3127717110293476E-2</v>
      </c>
      <c r="E109" s="22">
        <v>9.1564610554654251E-3</v>
      </c>
      <c r="F109" s="22">
        <v>4.3747383321708069E-3</v>
      </c>
      <c r="G109" s="22">
        <v>5.5405297715050913E-4</v>
      </c>
      <c r="H109" s="24">
        <v>0</v>
      </c>
      <c r="I109" s="24">
        <v>0</v>
      </c>
      <c r="J109" s="24">
        <v>0</v>
      </c>
      <c r="K109" s="24">
        <v>0</v>
      </c>
      <c r="L109" s="22">
        <v>2.6521027210553326E-3</v>
      </c>
      <c r="M109" s="22">
        <v>2.0034355197206196E-2</v>
      </c>
      <c r="N109" s="22">
        <v>1.3896602933463446E-2</v>
      </c>
      <c r="O109" s="22">
        <v>1.3663975375213485E-2</v>
      </c>
      <c r="P109" s="23">
        <v>1.5108835178150565E-2</v>
      </c>
      <c r="Q109" s="33"/>
    </row>
    <row r="110" spans="1:17" x14ac:dyDescent="0.3">
      <c r="A110" s="20" t="s">
        <v>91</v>
      </c>
      <c r="B110" s="21">
        <v>0.1281297291758858</v>
      </c>
      <c r="C110" s="22">
        <v>0.13442247828425596</v>
      </c>
      <c r="D110" s="22">
        <v>0.10767820945722646</v>
      </c>
      <c r="E110" s="22">
        <v>1.227048935544232E-2</v>
      </c>
      <c r="F110" s="24">
        <v>0</v>
      </c>
      <c r="G110" s="22">
        <v>2.586767247994403E-2</v>
      </c>
      <c r="H110" s="24">
        <v>0</v>
      </c>
      <c r="I110" s="24">
        <v>0</v>
      </c>
      <c r="J110" s="24">
        <v>0</v>
      </c>
      <c r="K110" s="24">
        <v>0</v>
      </c>
      <c r="L110" s="22">
        <v>0.12067748910593018</v>
      </c>
      <c r="M110" s="22">
        <v>0.14436838798044793</v>
      </c>
      <c r="N110" s="22">
        <v>0.13318601990924819</v>
      </c>
      <c r="O110" s="22">
        <v>9.0490269775927418E-2</v>
      </c>
      <c r="P110" s="23">
        <v>6.4170178968024011E-3</v>
      </c>
      <c r="Q110" s="33"/>
    </row>
    <row r="111" spans="1:17" x14ac:dyDescent="0.3">
      <c r="A111" s="20" t="s">
        <v>92</v>
      </c>
      <c r="B111" s="26">
        <v>0</v>
      </c>
      <c r="C111" s="24">
        <v>0</v>
      </c>
      <c r="D111" s="24">
        <v>0</v>
      </c>
      <c r="E111" s="22">
        <v>9.143147078646824E-4</v>
      </c>
      <c r="F111" s="22">
        <v>6.206264298716061E-3</v>
      </c>
      <c r="G111" s="24">
        <v>0</v>
      </c>
      <c r="H111" s="22">
        <v>2.0083012745844638E-3</v>
      </c>
      <c r="I111" s="22">
        <v>7.14362938412701E-3</v>
      </c>
      <c r="J111" s="22">
        <v>1.8209237997438964E-2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3">
        <v>5.4584522578094991E-4</v>
      </c>
      <c r="Q111" s="33"/>
    </row>
    <row r="112" spans="1:17" x14ac:dyDescent="0.3">
      <c r="A112" s="20" t="s">
        <v>93</v>
      </c>
      <c r="B112" s="26">
        <v>0</v>
      </c>
      <c r="C112" s="24">
        <v>0</v>
      </c>
      <c r="D112" s="24">
        <v>0</v>
      </c>
      <c r="E112" s="22">
        <v>3.2365281039279099E-3</v>
      </c>
      <c r="F112" s="22">
        <v>1.7608798019503755E-2</v>
      </c>
      <c r="G112" s="22">
        <v>2.9744679109816661E-4</v>
      </c>
      <c r="H112" s="22">
        <v>1.1742842363575121E-2</v>
      </c>
      <c r="I112" s="22">
        <v>3.5682441908573101E-2</v>
      </c>
      <c r="J112" s="22">
        <v>2.0228474018858248E-2</v>
      </c>
      <c r="K112" s="22">
        <v>4.1410720060487093E-3</v>
      </c>
      <c r="L112" s="24">
        <v>0</v>
      </c>
      <c r="M112" s="24">
        <v>0</v>
      </c>
      <c r="N112" s="24">
        <v>0</v>
      </c>
      <c r="O112" s="24">
        <v>0</v>
      </c>
      <c r="P112" s="23">
        <v>2.7543285223820789E-3</v>
      </c>
      <c r="Q112" s="33"/>
    </row>
    <row r="113" spans="1:17" x14ac:dyDescent="0.3">
      <c r="A113" s="20" t="s">
        <v>94</v>
      </c>
      <c r="B113" s="26">
        <v>0</v>
      </c>
      <c r="C113" s="24">
        <v>0</v>
      </c>
      <c r="D113" s="24">
        <v>0</v>
      </c>
      <c r="E113" s="22">
        <v>3.0146523628283204E-3</v>
      </c>
      <c r="F113" s="22">
        <v>3.9759054287547323E-3</v>
      </c>
      <c r="G113" s="24">
        <v>0</v>
      </c>
      <c r="H113" s="22">
        <v>5.8498703311640997E-3</v>
      </c>
      <c r="I113" s="22">
        <v>6.6365482306014276E-3</v>
      </c>
      <c r="J113" s="22">
        <v>5.3937258248318012E-3</v>
      </c>
      <c r="K113" s="22">
        <v>2.2957581609739874E-3</v>
      </c>
      <c r="L113" s="24">
        <v>0</v>
      </c>
      <c r="M113" s="24">
        <v>0</v>
      </c>
      <c r="N113" s="24">
        <v>0</v>
      </c>
      <c r="O113" s="22">
        <v>1.0563442013649422E-3</v>
      </c>
      <c r="P113" s="23">
        <v>1.559027935434745E-3</v>
      </c>
      <c r="Q113" s="33"/>
    </row>
    <row r="114" spans="1:17" x14ac:dyDescent="0.3">
      <c r="A114" s="20" t="s">
        <v>95</v>
      </c>
      <c r="B114" s="26">
        <v>0</v>
      </c>
      <c r="C114" s="22">
        <v>4.5192676785126788E-3</v>
      </c>
      <c r="D114" s="22">
        <v>2.4377853141963396E-3</v>
      </c>
      <c r="E114" s="22">
        <v>9.9001036097472687E-3</v>
      </c>
      <c r="F114" s="22">
        <v>6.1782508221426514E-3</v>
      </c>
      <c r="G114" s="22">
        <v>5.2814382743410059E-3</v>
      </c>
      <c r="H114" s="22">
        <v>2.212236499148458E-2</v>
      </c>
      <c r="I114" s="22">
        <v>1.1530011040279491E-2</v>
      </c>
      <c r="J114" s="22">
        <v>1.1503802690487265E-2</v>
      </c>
      <c r="K114" s="22">
        <v>1.4509681121926106E-3</v>
      </c>
      <c r="L114" s="24">
        <v>0</v>
      </c>
      <c r="M114" s="22">
        <v>2.1386268356062537E-3</v>
      </c>
      <c r="N114" s="22">
        <v>4.4883103315361385E-3</v>
      </c>
      <c r="O114" s="22">
        <v>2.3887218111253287E-3</v>
      </c>
      <c r="P114" s="23">
        <v>3.8572379700839883E-3</v>
      </c>
      <c r="Q114" s="33"/>
    </row>
    <row r="115" spans="1:17" x14ac:dyDescent="0.3">
      <c r="A115" s="20" t="s">
        <v>96</v>
      </c>
      <c r="B115" s="21">
        <v>9.1569961833475197E-2</v>
      </c>
      <c r="C115" s="22">
        <v>0.12444834668190317</v>
      </c>
      <c r="D115" s="22">
        <v>0.18788380480943687</v>
      </c>
      <c r="E115" s="22">
        <v>0.38572413641769199</v>
      </c>
      <c r="F115" s="22">
        <v>0.25176823906502371</v>
      </c>
      <c r="G115" s="22">
        <v>0.39532278685529104</v>
      </c>
      <c r="H115" s="22">
        <v>0.60110395579697384</v>
      </c>
      <c r="I115" s="22">
        <v>0.52013931481691456</v>
      </c>
      <c r="J115" s="22">
        <v>0.21815970094220605</v>
      </c>
      <c r="K115" s="22">
        <v>4.0351961503249802E-2</v>
      </c>
      <c r="L115" s="22">
        <v>8.2063558458565736E-2</v>
      </c>
      <c r="M115" s="22">
        <v>0.12951474361868212</v>
      </c>
      <c r="N115" s="22">
        <v>0.12738921607898393</v>
      </c>
      <c r="O115" s="22">
        <v>0.20838597383130675</v>
      </c>
      <c r="P115" s="23">
        <v>0.23112398711304577</v>
      </c>
      <c r="Q115" s="33"/>
    </row>
    <row r="116" spans="1:17" x14ac:dyDescent="0.3">
      <c r="A116" s="20" t="s">
        <v>97</v>
      </c>
      <c r="B116" s="21">
        <v>6.4528516300040972E-2</v>
      </c>
      <c r="C116" s="22">
        <v>6.6699789724241246E-2</v>
      </c>
      <c r="D116" s="22">
        <v>7.4931164061749531E-2</v>
      </c>
      <c r="E116" s="22">
        <v>3.7912334627864086E-2</v>
      </c>
      <c r="F116" s="22">
        <v>7.4901955527050621E-3</v>
      </c>
      <c r="G116" s="22">
        <v>5.2815057852550869E-2</v>
      </c>
      <c r="H116" s="22">
        <v>4.270383655560691E-2</v>
      </c>
      <c r="I116" s="22">
        <v>1.1646913040768446E-2</v>
      </c>
      <c r="J116" s="22">
        <v>1.3869359922193505E-2</v>
      </c>
      <c r="K116" s="24">
        <v>0</v>
      </c>
      <c r="L116" s="22">
        <v>6.9497299147751421E-2</v>
      </c>
      <c r="M116" s="22">
        <v>5.9712484505450594E-2</v>
      </c>
      <c r="N116" s="22">
        <v>7.0127141728669809E-2</v>
      </c>
      <c r="O116" s="22">
        <v>6.8957959600351684E-2</v>
      </c>
      <c r="P116" s="23">
        <v>2.3137945108570434E-2</v>
      </c>
      <c r="Q116" s="33"/>
    </row>
    <row r="117" spans="1:17" x14ac:dyDescent="0.3">
      <c r="A117" s="20" t="s">
        <v>98</v>
      </c>
      <c r="B117" s="21">
        <v>2.0804176255267526E-3</v>
      </c>
      <c r="C117" s="22">
        <v>1.358140257573264E-3</v>
      </c>
      <c r="D117" s="22">
        <v>2.9277571391150376E-3</v>
      </c>
      <c r="E117" s="22">
        <v>4.219117281835558E-3</v>
      </c>
      <c r="F117" s="22">
        <v>8.5301716637542838E-4</v>
      </c>
      <c r="G117" s="22">
        <v>2.0259675519040538E-3</v>
      </c>
      <c r="H117" s="24">
        <v>0</v>
      </c>
      <c r="I117" s="24">
        <v>0</v>
      </c>
      <c r="J117" s="24">
        <v>0</v>
      </c>
      <c r="K117" s="24">
        <v>0</v>
      </c>
      <c r="L117" s="22">
        <v>2.694982684926486E-3</v>
      </c>
      <c r="M117" s="22">
        <v>1.9639283182679565E-3</v>
      </c>
      <c r="N117" s="22">
        <v>1.6266444290072765E-3</v>
      </c>
      <c r="O117" s="22">
        <v>1.5919984538686289E-3</v>
      </c>
      <c r="P117" s="23">
        <v>7.2597306535257151E-3</v>
      </c>
      <c r="Q117" s="33"/>
    </row>
    <row r="118" spans="1:17" x14ac:dyDescent="0.3">
      <c r="A118" s="20" t="s">
        <v>99</v>
      </c>
      <c r="B118" s="21">
        <v>7.0941276438727708E-4</v>
      </c>
      <c r="C118" s="24">
        <v>0</v>
      </c>
      <c r="D118" s="22">
        <v>7.5096520112037397E-4</v>
      </c>
      <c r="E118" s="22">
        <v>1.2258371738238696E-3</v>
      </c>
      <c r="F118" s="22">
        <v>3.6863625952732316E-3</v>
      </c>
      <c r="G118" s="22">
        <v>4.311955313287685E-3</v>
      </c>
      <c r="H118" s="22">
        <v>6.0209445726856932E-4</v>
      </c>
      <c r="I118" s="22">
        <v>3.757533153552576E-3</v>
      </c>
      <c r="J118" s="22">
        <v>9.522926022370275E-3</v>
      </c>
      <c r="K118" s="22">
        <v>2.0293234829265169E-3</v>
      </c>
      <c r="L118" s="24">
        <v>0</v>
      </c>
      <c r="M118" s="22">
        <v>8.7124836150292029E-4</v>
      </c>
      <c r="N118" s="22">
        <v>1.9873049388779022E-4</v>
      </c>
      <c r="O118" s="22">
        <v>7.9660483439430345E-4</v>
      </c>
      <c r="P118" s="25">
        <v>0</v>
      </c>
      <c r="Q118" s="33"/>
    </row>
    <row r="119" spans="1:17" x14ac:dyDescent="0.3">
      <c r="A119" s="20" t="s">
        <v>100</v>
      </c>
      <c r="B119" s="26">
        <v>0</v>
      </c>
      <c r="C119" s="24">
        <v>0</v>
      </c>
      <c r="D119" s="22">
        <v>4.0054918137200985E-5</v>
      </c>
      <c r="E119" s="22">
        <v>7.5420744943199554E-4</v>
      </c>
      <c r="F119" s="22">
        <v>1.4271057820801503E-2</v>
      </c>
      <c r="G119" s="22">
        <v>5.137650521267173E-5</v>
      </c>
      <c r="H119" s="22">
        <v>4.1793162362514926E-4</v>
      </c>
      <c r="I119" s="22">
        <v>7.5659493780718245E-3</v>
      </c>
      <c r="J119" s="22">
        <v>1.0345709340334949E-2</v>
      </c>
      <c r="K119" s="22">
        <v>2.9792733806723731E-2</v>
      </c>
      <c r="L119" s="24">
        <v>0</v>
      </c>
      <c r="M119" s="24">
        <v>0</v>
      </c>
      <c r="N119" s="24">
        <v>0</v>
      </c>
      <c r="O119" s="22">
        <v>3.3719437445139614E-5</v>
      </c>
      <c r="P119" s="23">
        <v>5.3225942893721269E-3</v>
      </c>
      <c r="Q119" s="33"/>
    </row>
    <row r="120" spans="1:17" x14ac:dyDescent="0.3">
      <c r="A120" s="20" t="s">
        <v>101</v>
      </c>
      <c r="B120" s="26">
        <v>0</v>
      </c>
      <c r="C120" s="24">
        <v>0</v>
      </c>
      <c r="D120" s="24">
        <v>0</v>
      </c>
      <c r="E120" s="22">
        <v>2.1339466020844559E-3</v>
      </c>
      <c r="F120" s="22">
        <v>1.3990511357593606E-2</v>
      </c>
      <c r="G120" s="24">
        <v>0</v>
      </c>
      <c r="H120" s="22">
        <v>6.6357127976317092E-3</v>
      </c>
      <c r="I120" s="22">
        <v>1.456994132361472E-2</v>
      </c>
      <c r="J120" s="22">
        <v>2.6133373339422311E-2</v>
      </c>
      <c r="K120" s="22">
        <v>1.1869173904924146E-2</v>
      </c>
      <c r="L120" s="24">
        <v>0</v>
      </c>
      <c r="M120" s="24">
        <v>0</v>
      </c>
      <c r="N120" s="24">
        <v>0</v>
      </c>
      <c r="O120" s="24">
        <v>0</v>
      </c>
      <c r="P120" s="23">
        <v>2.2437954433406938E-3</v>
      </c>
      <c r="Q120" s="33"/>
    </row>
    <row r="121" spans="1:17" x14ac:dyDescent="0.3">
      <c r="A121" s="20" t="s">
        <v>102</v>
      </c>
      <c r="B121" s="26">
        <v>0</v>
      </c>
      <c r="C121" s="22">
        <v>7.3635706297269486E-4</v>
      </c>
      <c r="D121" s="22">
        <v>2.2264152938761785E-4</v>
      </c>
      <c r="E121" s="22">
        <v>2.0885936574594134E-3</v>
      </c>
      <c r="F121" s="22">
        <v>1.9548664322592947E-3</v>
      </c>
      <c r="G121" s="24">
        <v>0</v>
      </c>
      <c r="H121" s="24">
        <v>0</v>
      </c>
      <c r="I121" s="24">
        <v>0</v>
      </c>
      <c r="J121" s="22">
        <v>2.4927524234416103E-3</v>
      </c>
      <c r="K121" s="22">
        <v>4.5935727917431456E-3</v>
      </c>
      <c r="L121" s="24">
        <v>0</v>
      </c>
      <c r="M121" s="24">
        <v>0</v>
      </c>
      <c r="N121" s="22">
        <v>8.7940085411108342E-4</v>
      </c>
      <c r="O121" s="22">
        <v>2.9091404884084952E-4</v>
      </c>
      <c r="P121" s="23">
        <v>3.5613853590105837E-3</v>
      </c>
      <c r="Q121" s="33"/>
    </row>
    <row r="122" spans="1:17" x14ac:dyDescent="0.3">
      <c r="A122" s="20" t="s">
        <v>103</v>
      </c>
      <c r="B122" s="26">
        <v>0</v>
      </c>
      <c r="C122" s="22">
        <v>8.8058421199546152E-3</v>
      </c>
      <c r="D122" s="22">
        <v>7.5715696890811965E-2</v>
      </c>
      <c r="E122" s="22">
        <v>0.3457952235451533</v>
      </c>
      <c r="F122" s="22">
        <v>0.56692216411900964</v>
      </c>
      <c r="G122" s="22">
        <v>0.27783953860424876</v>
      </c>
      <c r="H122" s="22">
        <v>0.45124344876483946</v>
      </c>
      <c r="I122" s="22">
        <v>0.48661980432774166</v>
      </c>
      <c r="J122" s="22">
        <v>0.5499250610168438</v>
      </c>
      <c r="K122" s="22">
        <v>0.62655232724970511</v>
      </c>
      <c r="L122" s="24">
        <v>0</v>
      </c>
      <c r="M122" s="22">
        <v>3.7714150604353873E-3</v>
      </c>
      <c r="N122" s="22">
        <v>1.4391496573478843E-2</v>
      </c>
      <c r="O122" s="22">
        <v>9.8086613621457541E-2</v>
      </c>
      <c r="P122" s="23">
        <v>0.4420495581234114</v>
      </c>
      <c r="Q122" s="33"/>
    </row>
    <row r="123" spans="1:17" x14ac:dyDescent="0.3">
      <c r="A123" s="20" t="s">
        <v>104</v>
      </c>
      <c r="B123" s="21">
        <v>1.7235258801176434E-2</v>
      </c>
      <c r="C123" s="22">
        <v>5.9604486146525013E-2</v>
      </c>
      <c r="D123" s="22">
        <v>0.14870422410160891</v>
      </c>
      <c r="E123" s="22">
        <v>0.26192811888839856</v>
      </c>
      <c r="F123" s="22">
        <v>0.26974584680332242</v>
      </c>
      <c r="G123" s="22">
        <v>0.2066364788641063</v>
      </c>
      <c r="H123" s="22">
        <v>0.28769045971655355</v>
      </c>
      <c r="I123" s="22">
        <v>0.28146620942260137</v>
      </c>
      <c r="J123" s="22">
        <v>0.26791225104915833</v>
      </c>
      <c r="K123" s="22">
        <v>0.24803256646519498</v>
      </c>
      <c r="L123" s="22">
        <v>1.006254843010815E-2</v>
      </c>
      <c r="M123" s="22">
        <v>5.8311555221772546E-2</v>
      </c>
      <c r="N123" s="22">
        <v>7.1462059179343354E-2</v>
      </c>
      <c r="O123" s="22">
        <v>0.17498309700775677</v>
      </c>
      <c r="P123" s="23">
        <v>0.27721766799025743</v>
      </c>
      <c r="Q123" s="33"/>
    </row>
    <row r="124" spans="1:17" x14ac:dyDescent="0.3">
      <c r="A124" s="20" t="s">
        <v>105</v>
      </c>
      <c r="B124" s="21">
        <v>0.98057937193027089</v>
      </c>
      <c r="C124" s="22">
        <v>0.91658581122802751</v>
      </c>
      <c r="D124" s="22">
        <v>0.75095891658831171</v>
      </c>
      <c r="E124" s="22">
        <v>0.34870691908918539</v>
      </c>
      <c r="F124" s="22">
        <v>8.9756850120734422E-2</v>
      </c>
      <c r="G124" s="22">
        <v>0.48578127278165301</v>
      </c>
      <c r="H124" s="22">
        <v>0.20453999535966788</v>
      </c>
      <c r="I124" s="22">
        <v>0.12873507509483592</v>
      </c>
      <c r="J124" s="22">
        <v>0.1155409288759454</v>
      </c>
      <c r="K124" s="22">
        <v>6.333135581254476E-2</v>
      </c>
      <c r="L124" s="22">
        <v>0.98993745156989132</v>
      </c>
      <c r="M124" s="22">
        <v>0.93117583650388169</v>
      </c>
      <c r="N124" s="22">
        <v>0.89062892168181873</v>
      </c>
      <c r="O124" s="22">
        <v>0.69275230281634448</v>
      </c>
      <c r="P124" s="23">
        <v>0.23934699909291085</v>
      </c>
      <c r="Q124" s="33"/>
    </row>
    <row r="125" spans="1:17" x14ac:dyDescent="0.3">
      <c r="A125" s="20" t="s">
        <v>106</v>
      </c>
      <c r="B125" s="21">
        <v>1.4759565041656977E-3</v>
      </c>
      <c r="C125" s="22">
        <v>1.4267503442519763E-2</v>
      </c>
      <c r="D125" s="22">
        <v>2.3607500770622833E-2</v>
      </c>
      <c r="E125" s="22">
        <v>3.7367153594463874E-2</v>
      </c>
      <c r="F125" s="22">
        <v>3.9672340751006174E-2</v>
      </c>
      <c r="G125" s="22">
        <v>2.53793779314909E-2</v>
      </c>
      <c r="H125" s="22">
        <v>4.8870357280413924E-2</v>
      </c>
      <c r="I125" s="22">
        <v>7.728548729958154E-2</v>
      </c>
      <c r="J125" s="22">
        <v>1.8126997932482566E-2</v>
      </c>
      <c r="K125" s="22">
        <v>1.3798946486237822E-2</v>
      </c>
      <c r="L125" s="24">
        <v>0</v>
      </c>
      <c r="M125" s="22">
        <v>5.8699448524074625E-3</v>
      </c>
      <c r="N125" s="22">
        <v>2.2439391217360206E-2</v>
      </c>
      <c r="O125" s="22">
        <v>3.3056748233760383E-2</v>
      </c>
      <c r="P125" s="23">
        <v>3.0257999701696799E-2</v>
      </c>
      <c r="Q125" s="33"/>
    </row>
    <row r="126" spans="1:17" x14ac:dyDescent="0.3">
      <c r="A126" s="20" t="s">
        <v>107</v>
      </c>
      <c r="B126" s="26">
        <v>0</v>
      </c>
      <c r="C126" s="22">
        <v>1.0547700676435186E-3</v>
      </c>
      <c r="D126" s="22">
        <v>1.5366204759364871E-4</v>
      </c>
      <c r="E126" s="22">
        <v>1.4379431480712819E-3</v>
      </c>
      <c r="F126" s="22">
        <v>1.2327915010683708E-3</v>
      </c>
      <c r="G126" s="22">
        <v>1.1081059543010174E-3</v>
      </c>
      <c r="H126" s="22">
        <v>5.0737514137385187E-4</v>
      </c>
      <c r="I126" s="22">
        <v>4.0987739683784425E-3</v>
      </c>
      <c r="J126" s="22">
        <v>4.1262166455577695E-4</v>
      </c>
      <c r="K126" s="24">
        <v>0</v>
      </c>
      <c r="L126" s="24">
        <v>0</v>
      </c>
      <c r="M126" s="24">
        <v>0</v>
      </c>
      <c r="N126" s="22">
        <v>1.0435663493897833E-3</v>
      </c>
      <c r="O126" s="24">
        <v>0</v>
      </c>
      <c r="P126" s="23">
        <v>1.9025319489820436E-3</v>
      </c>
      <c r="Q126" s="33"/>
    </row>
    <row r="127" spans="1:17" x14ac:dyDescent="0.3">
      <c r="A127" s="20" t="s">
        <v>108</v>
      </c>
      <c r="B127" s="21">
        <v>1.3135178302021284E-2</v>
      </c>
      <c r="C127" s="22">
        <v>3.3041959847660708E-2</v>
      </c>
      <c r="D127" s="22">
        <v>0.13292060873613148</v>
      </c>
      <c r="E127" s="22">
        <v>0.50594304473825946</v>
      </c>
      <c r="F127" s="22">
        <v>0.7527202633764547</v>
      </c>
      <c r="G127" s="22">
        <v>0.41964610519987228</v>
      </c>
      <c r="H127" s="22">
        <v>0.67629948233785342</v>
      </c>
      <c r="I127" s="22">
        <v>0.7029244493796033</v>
      </c>
      <c r="J127" s="22">
        <v>0.72999458433802511</v>
      </c>
      <c r="K127" s="22">
        <v>0.78371746655674579</v>
      </c>
      <c r="L127" s="22">
        <v>8.0633734658093585E-3</v>
      </c>
      <c r="M127" s="22">
        <v>2.5400094428603841E-2</v>
      </c>
      <c r="N127" s="22">
        <v>5.8535438011599744E-2</v>
      </c>
      <c r="O127" s="22">
        <v>0.15989389498705675</v>
      </c>
      <c r="P127" s="23">
        <v>0.59031668497993639</v>
      </c>
      <c r="Q127" s="33"/>
    </row>
    <row r="128" spans="1:17" x14ac:dyDescent="0.3">
      <c r="A128" s="20" t="s">
        <v>109</v>
      </c>
      <c r="B128" s="21">
        <v>0.9318274670423462</v>
      </c>
      <c r="C128" s="22">
        <v>0.91987632570566857</v>
      </c>
      <c r="D128" s="22">
        <v>0.8113122703406076</v>
      </c>
      <c r="E128" s="22">
        <v>0.44535759735515323</v>
      </c>
      <c r="F128" s="22">
        <v>0.17181647354106441</v>
      </c>
      <c r="G128" s="22">
        <v>0.54836321852609138</v>
      </c>
      <c r="H128" s="22">
        <v>0.26666704636183342</v>
      </c>
      <c r="I128" s="22">
        <v>0.18979786549719754</v>
      </c>
      <c r="J128" s="22">
        <v>0.20297103493936788</v>
      </c>
      <c r="K128" s="22">
        <v>0.1511392113905195</v>
      </c>
      <c r="L128" s="22">
        <v>0.9422670733868026</v>
      </c>
      <c r="M128" s="22">
        <v>0.92366581485724275</v>
      </c>
      <c r="N128" s="22">
        <v>0.88828659507098939</v>
      </c>
      <c r="O128" s="22">
        <v>0.77610520567920827</v>
      </c>
      <c r="P128" s="23">
        <v>0.36312993347368011</v>
      </c>
      <c r="Q128" s="33"/>
    </row>
    <row r="129" spans="1:17" x14ac:dyDescent="0.3">
      <c r="A129" s="20" t="s">
        <v>110</v>
      </c>
      <c r="B129" s="21">
        <v>2.2734462730181941E-3</v>
      </c>
      <c r="C129" s="22">
        <v>2.9695321704950599E-3</v>
      </c>
      <c r="D129" s="22">
        <v>2.696427084082278E-3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2">
        <v>1.3707003831923321E-3</v>
      </c>
      <c r="M129" s="22">
        <v>3.6222769216249936E-3</v>
      </c>
      <c r="N129" s="22">
        <v>3.2250837536609727E-3</v>
      </c>
      <c r="O129" s="22">
        <v>2.1876125985018815E-3</v>
      </c>
      <c r="P129" s="25">
        <v>0</v>
      </c>
      <c r="Q129" s="33"/>
    </row>
    <row r="130" spans="1:17" x14ac:dyDescent="0.3">
      <c r="A130" s="20" t="s">
        <v>111</v>
      </c>
      <c r="B130" s="21">
        <v>5.029819413234031E-2</v>
      </c>
      <c r="C130" s="22">
        <v>2.2887275626136381E-2</v>
      </c>
      <c r="D130" s="22">
        <v>6.6268843207857274E-3</v>
      </c>
      <c r="E130" s="22">
        <v>3.6930797280010943E-4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2">
        <v>4.8298852764196092E-2</v>
      </c>
      <c r="M130" s="22">
        <v>3.917703024996326E-2</v>
      </c>
      <c r="N130" s="22">
        <v>1.1354456399256828E-2</v>
      </c>
      <c r="O130" s="22">
        <v>6.249451938717226E-3</v>
      </c>
      <c r="P130" s="25">
        <v>0</v>
      </c>
      <c r="Q130" s="33"/>
    </row>
    <row r="131" spans="1:17" x14ac:dyDescent="0.3">
      <c r="A131" s="20" t="s">
        <v>112</v>
      </c>
      <c r="B131" s="21">
        <v>2.803449817210169E-4</v>
      </c>
      <c r="C131" s="22">
        <v>5.1662760769021409E-3</v>
      </c>
      <c r="D131" s="22">
        <v>2.1668985051530879E-2</v>
      </c>
      <c r="E131" s="22">
        <v>3.3223683084546824E-3</v>
      </c>
      <c r="F131" s="24">
        <v>0</v>
      </c>
      <c r="G131" s="22">
        <v>1.1398605697441251E-3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2">
        <v>1.3935903286538655E-3</v>
      </c>
      <c r="N131" s="22">
        <v>1.4037337849744641E-2</v>
      </c>
      <c r="O131" s="22">
        <v>2.138584824207335E-2</v>
      </c>
      <c r="P131" s="23">
        <v>3.2650748039813947E-3</v>
      </c>
      <c r="Q131" s="33"/>
    </row>
    <row r="132" spans="1:17" x14ac:dyDescent="0.3">
      <c r="A132" s="20" t="s">
        <v>113</v>
      </c>
      <c r="B132" s="21">
        <v>2.1314376815888721E-3</v>
      </c>
      <c r="C132" s="22">
        <v>7.0178555017912855E-3</v>
      </c>
      <c r="D132" s="22">
        <v>3.0916245178301762E-3</v>
      </c>
      <c r="E132" s="22">
        <v>2.129486462993354E-3</v>
      </c>
      <c r="F132" s="22">
        <v>1.2357450889882702E-3</v>
      </c>
      <c r="G132" s="24">
        <v>0</v>
      </c>
      <c r="H132" s="24">
        <v>0</v>
      </c>
      <c r="I132" s="24">
        <v>0</v>
      </c>
      <c r="J132" s="24">
        <v>0</v>
      </c>
      <c r="K132" s="22">
        <v>2.7710030926755076E-3</v>
      </c>
      <c r="L132" s="22">
        <v>1.8812975367465106E-3</v>
      </c>
      <c r="M132" s="22">
        <v>6.7954378795651036E-3</v>
      </c>
      <c r="N132" s="22">
        <v>6.5409496598195106E-3</v>
      </c>
      <c r="O132" s="22">
        <v>1.90149840868193E-3</v>
      </c>
      <c r="P132" s="23">
        <v>3.2209330436149407E-3</v>
      </c>
      <c r="Q132" s="33"/>
    </row>
    <row r="133" spans="1:17" x14ac:dyDescent="0.3">
      <c r="A133" s="20" t="s">
        <v>114</v>
      </c>
      <c r="B133" s="26">
        <v>0</v>
      </c>
      <c r="C133" s="22">
        <v>5.0641363073066913E-4</v>
      </c>
      <c r="D133" s="24">
        <v>0</v>
      </c>
      <c r="E133" s="22">
        <v>9.1838440142690241E-4</v>
      </c>
      <c r="F133" s="22">
        <v>2.4038493561617039E-3</v>
      </c>
      <c r="G133" s="24">
        <v>0</v>
      </c>
      <c r="H133" s="24">
        <v>0</v>
      </c>
      <c r="I133" s="24">
        <v>0</v>
      </c>
      <c r="J133" s="22">
        <v>1.5775778150358027E-3</v>
      </c>
      <c r="K133" s="22">
        <v>5.5457592996615785E-3</v>
      </c>
      <c r="L133" s="24">
        <v>0</v>
      </c>
      <c r="M133" s="22">
        <v>7.3229555239451966E-4</v>
      </c>
      <c r="N133" s="24">
        <v>0</v>
      </c>
      <c r="O133" s="24">
        <v>0</v>
      </c>
      <c r="P133" s="23">
        <v>2.4418871122821369E-3</v>
      </c>
      <c r="Q133" s="33"/>
    </row>
    <row r="134" spans="1:17" x14ac:dyDescent="0.3">
      <c r="A134" s="20" t="s">
        <v>115</v>
      </c>
      <c r="B134" s="21">
        <v>9.104227325564153E-4</v>
      </c>
      <c r="C134" s="22">
        <v>6.4996612364974667E-4</v>
      </c>
      <c r="D134" s="22">
        <v>3.3851586344798533E-3</v>
      </c>
      <c r="E134" s="22">
        <v>1.3437072860950372E-3</v>
      </c>
      <c r="F134" s="22">
        <v>1.3117252236154188E-3</v>
      </c>
      <c r="G134" s="22">
        <v>1.3122792467441418E-3</v>
      </c>
      <c r="H134" s="24">
        <v>0</v>
      </c>
      <c r="I134" s="24">
        <v>0</v>
      </c>
      <c r="J134" s="22">
        <v>4.1262166455577711E-4</v>
      </c>
      <c r="K134" s="22">
        <v>1.7087328228976412E-3</v>
      </c>
      <c r="L134" s="22">
        <v>1.1793658494802239E-3</v>
      </c>
      <c r="M134" s="24">
        <v>0</v>
      </c>
      <c r="N134" s="22">
        <v>1.5381516474333651E-3</v>
      </c>
      <c r="O134" s="22">
        <v>3.7195681308560555E-3</v>
      </c>
      <c r="P134" s="23">
        <v>2.5862082130264112E-3</v>
      </c>
      <c r="Q134" s="33"/>
    </row>
    <row r="135" spans="1:17" x14ac:dyDescent="0.3">
      <c r="A135" s="20" t="s">
        <v>116</v>
      </c>
      <c r="B135" s="21">
        <v>6.7480261167294581E-2</v>
      </c>
      <c r="C135" s="22">
        <v>8.7786376164748423E-2</v>
      </c>
      <c r="D135" s="22">
        <v>0.10042316006042362</v>
      </c>
      <c r="E135" s="22">
        <v>8.4641734348788453E-2</v>
      </c>
      <c r="F135" s="22">
        <v>6.6766527108393564E-2</v>
      </c>
      <c r="G135" s="22">
        <v>4.5367524903884224E-2</v>
      </c>
      <c r="H135" s="22">
        <v>2.7440449604607106E-2</v>
      </c>
      <c r="I135" s="22">
        <v>3.0501789897916565E-2</v>
      </c>
      <c r="J135" s="22">
        <v>2.7006481757216545E-2</v>
      </c>
      <c r="K135" s="22">
        <v>3.8004946458909297E-2</v>
      </c>
      <c r="L135" s="22">
        <v>6.4537753928481933E-2</v>
      </c>
      <c r="M135" s="22">
        <v>8.7474120849810058E-2</v>
      </c>
      <c r="N135" s="22">
        <v>7.9740938115277937E-2</v>
      </c>
      <c r="O135" s="22">
        <v>0.11692184479430813</v>
      </c>
      <c r="P135" s="23">
        <v>0.14054630340943214</v>
      </c>
      <c r="Q135" s="33"/>
    </row>
    <row r="136" spans="1:17" x14ac:dyDescent="0.3">
      <c r="A136" s="20" t="s">
        <v>117</v>
      </c>
      <c r="B136" s="21">
        <v>3.7443506085931132E-2</v>
      </c>
      <c r="C136" s="22">
        <v>6.7344527562972559E-2</v>
      </c>
      <c r="D136" s="22">
        <v>6.8482458545574235E-2</v>
      </c>
      <c r="E136" s="22">
        <v>7.0586094383703293E-2</v>
      </c>
      <c r="F136" s="22">
        <v>5.3402342727305534E-2</v>
      </c>
      <c r="G136" s="22">
        <v>5.9199223944902506E-2</v>
      </c>
      <c r="H136" s="22">
        <v>3.4436833837789171E-2</v>
      </c>
      <c r="I136" s="22">
        <v>4.1841920467273794E-2</v>
      </c>
      <c r="J136" s="22">
        <v>5.1098169896574099E-2</v>
      </c>
      <c r="K136" s="22">
        <v>3.2337331645039193E-2</v>
      </c>
      <c r="L136" s="22">
        <v>3.098517672311871E-2</v>
      </c>
      <c r="M136" s="22">
        <v>6.2623102504092532E-2</v>
      </c>
      <c r="N136" s="22">
        <v>6.7375380638272989E-2</v>
      </c>
      <c r="O136" s="22">
        <v>6.8997891030172856E-2</v>
      </c>
      <c r="P136" s="23">
        <v>9.5363489460479567E-2</v>
      </c>
      <c r="Q136" s="33"/>
    </row>
    <row r="137" spans="1:17" x14ac:dyDescent="0.3">
      <c r="A137" s="20" t="s">
        <v>118</v>
      </c>
      <c r="B137" s="21">
        <v>5.4273828711917244E-2</v>
      </c>
      <c r="C137" s="22">
        <v>5.3094521424464552E-2</v>
      </c>
      <c r="D137" s="22">
        <v>4.1105054907240174E-2</v>
      </c>
      <c r="E137" s="22">
        <v>1.618122110992689E-2</v>
      </c>
      <c r="F137" s="22">
        <v>2.665016282710697E-3</v>
      </c>
      <c r="G137" s="22">
        <v>4.9697207953574601E-2</v>
      </c>
      <c r="H137" s="22">
        <v>6.0231276063447787E-3</v>
      </c>
      <c r="I137" s="22">
        <v>2.157874410895873E-3</v>
      </c>
      <c r="J137" s="22">
        <v>3.5785004201394138E-3</v>
      </c>
      <c r="K137" s="24">
        <v>0</v>
      </c>
      <c r="L137" s="22">
        <v>5.1439897024242134E-2</v>
      </c>
      <c r="M137" s="22">
        <v>5.2507624620854239E-2</v>
      </c>
      <c r="N137" s="22">
        <v>4.2337839934983697E-2</v>
      </c>
      <c r="O137" s="22">
        <v>3.4994613513022563E-2</v>
      </c>
      <c r="P137" s="23">
        <v>1.6631234535667071E-2</v>
      </c>
      <c r="Q137" s="33"/>
    </row>
    <row r="138" spans="1:17" x14ac:dyDescent="0.3">
      <c r="A138" s="20" t="s">
        <v>119</v>
      </c>
      <c r="B138" s="21">
        <v>0.83776054362071128</v>
      </c>
      <c r="C138" s="22">
        <v>0.7836003395916431</v>
      </c>
      <c r="D138" s="22">
        <v>0.78349106164358984</v>
      </c>
      <c r="E138" s="22">
        <v>0.82419937200706639</v>
      </c>
      <c r="F138" s="22">
        <v>0.87221479421282366</v>
      </c>
      <c r="G138" s="22">
        <v>0.8444237639508938</v>
      </c>
      <c r="H138" s="22">
        <v>0.93209958895125888</v>
      </c>
      <c r="I138" s="22">
        <v>0.92549841522391363</v>
      </c>
      <c r="J138" s="22">
        <v>0.91632664844647804</v>
      </c>
      <c r="K138" s="22">
        <v>0.91963222668081668</v>
      </c>
      <c r="L138" s="22">
        <v>0.84997650893793142</v>
      </c>
      <c r="M138" s="22">
        <v>0.78986741859328335</v>
      </c>
      <c r="N138" s="22">
        <v>0.80243652931269827</v>
      </c>
      <c r="O138" s="22">
        <v>0.77346458412296026</v>
      </c>
      <c r="P138" s="23">
        <v>0.73920994422549602</v>
      </c>
      <c r="Q138" s="33"/>
    </row>
    <row r="139" spans="1:17" x14ac:dyDescent="0.3">
      <c r="A139" s="20" t="s">
        <v>120</v>
      </c>
      <c r="B139" s="21">
        <v>1.4650569269429223E-3</v>
      </c>
      <c r="C139" s="22">
        <v>3.5315239607659637E-3</v>
      </c>
      <c r="D139" s="22">
        <v>8.8228233206824776E-3</v>
      </c>
      <c r="E139" s="22">
        <v>7.4413209963165002E-3</v>
      </c>
      <c r="F139" s="22">
        <v>1.4799461284880001E-2</v>
      </c>
      <c r="G139" s="22">
        <v>6.4963076672019011E-3</v>
      </c>
      <c r="H139" s="22">
        <v>4.6184055081792694E-3</v>
      </c>
      <c r="I139" s="22">
        <v>1.1194333638147647E-2</v>
      </c>
      <c r="J139" s="22">
        <v>9.8975899251870919E-3</v>
      </c>
      <c r="K139" s="22">
        <v>2.2312802036884384E-2</v>
      </c>
      <c r="L139" s="24">
        <v>0</v>
      </c>
      <c r="M139" s="22">
        <v>2.4583624324758494E-3</v>
      </c>
      <c r="N139" s="22">
        <v>5.7491165613668439E-3</v>
      </c>
      <c r="O139" s="22">
        <v>1.0326038818837292E-2</v>
      </c>
      <c r="P139" s="23">
        <v>1.1967232409389135E-2</v>
      </c>
      <c r="Q139" s="33"/>
    </row>
    <row r="140" spans="1:17" x14ac:dyDescent="0.3">
      <c r="A140" s="20" t="s">
        <v>121</v>
      </c>
      <c r="B140" s="21">
        <v>9.6637624288278726E-2</v>
      </c>
      <c r="C140" s="22">
        <v>0.14729352413274341</v>
      </c>
      <c r="D140" s="22">
        <v>0.17081556871124132</v>
      </c>
      <c r="E140" s="22">
        <v>0.15151818246541524</v>
      </c>
      <c r="F140" s="22">
        <v>0.10922128133528688</v>
      </c>
      <c r="G140" s="22">
        <v>9.1134693431295016E-2</v>
      </c>
      <c r="H140" s="22">
        <v>5.3637926611584875E-2</v>
      </c>
      <c r="I140" s="22">
        <v>6.3307251137938558E-2</v>
      </c>
      <c r="J140" s="22">
        <v>6.6624507121785803E-2</v>
      </c>
      <c r="K140" s="22">
        <v>5.8054971282298876E-2</v>
      </c>
      <c r="L140" s="22">
        <v>9.3343211497425152E-2</v>
      </c>
      <c r="M140" s="22">
        <v>0.13971845829094126</v>
      </c>
      <c r="N140" s="22">
        <v>0.14119771575137346</v>
      </c>
      <c r="O140" s="22">
        <v>0.18977212308342195</v>
      </c>
      <c r="P140" s="23">
        <v>0.23170813310603813</v>
      </c>
      <c r="Q140" s="33"/>
    </row>
    <row r="141" spans="1:17" x14ac:dyDescent="0.3">
      <c r="A141" s="20" t="s">
        <v>122</v>
      </c>
      <c r="B141" s="21">
        <v>6.2049867292939292E-2</v>
      </c>
      <c r="C141" s="22">
        <v>6.4998430526330975E-2</v>
      </c>
      <c r="D141" s="22">
        <v>3.687054632448563E-2</v>
      </c>
      <c r="E141" s="22">
        <v>1.6435478375462616E-2</v>
      </c>
      <c r="F141" s="22">
        <v>3.7644631670081864E-3</v>
      </c>
      <c r="G141" s="22">
        <v>5.7945234950608472E-2</v>
      </c>
      <c r="H141" s="22">
        <v>8.1381652926010035E-3</v>
      </c>
      <c r="I141" s="24">
        <v>0</v>
      </c>
      <c r="J141" s="22">
        <v>7.1512545065485602E-3</v>
      </c>
      <c r="K141" s="24">
        <v>0</v>
      </c>
      <c r="L141" s="22">
        <v>5.501750718258349E-2</v>
      </c>
      <c r="M141" s="22">
        <v>6.6136005455034882E-2</v>
      </c>
      <c r="N141" s="22">
        <v>5.0616638374562484E-2</v>
      </c>
      <c r="O141" s="22">
        <v>2.6437253974781885E-2</v>
      </c>
      <c r="P141" s="23">
        <v>1.711469025907468E-2</v>
      </c>
      <c r="Q141" s="33"/>
    </row>
    <row r="142" spans="1:17" x14ac:dyDescent="0.3">
      <c r="A142" s="20" t="s">
        <v>123</v>
      </c>
      <c r="B142" s="21">
        <v>1.9209445566357563E-3</v>
      </c>
      <c r="C142" s="22">
        <v>5.7618178851649552E-4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2">
        <v>1.6627723820608448E-3</v>
      </c>
      <c r="M142" s="22">
        <v>1.6159313431035524E-3</v>
      </c>
      <c r="N142" s="24">
        <v>0</v>
      </c>
      <c r="O142" s="24">
        <v>0</v>
      </c>
      <c r="P142" s="25">
        <v>0</v>
      </c>
      <c r="Q142" s="33"/>
    </row>
    <row r="143" spans="1:17" x14ac:dyDescent="0.3">
      <c r="A143" s="20" t="s">
        <v>124</v>
      </c>
      <c r="B143" s="21">
        <v>1.2853254811862537E-2</v>
      </c>
      <c r="C143" s="22">
        <v>0.10156994594517769</v>
      </c>
      <c r="D143" s="22">
        <v>0.25777883708285881</v>
      </c>
      <c r="E143" s="22">
        <v>0.68864966400151961</v>
      </c>
      <c r="F143" s="22">
        <v>0.96801999728579202</v>
      </c>
      <c r="G143" s="22">
        <v>0.33656685601274317</v>
      </c>
      <c r="H143" s="22">
        <v>0.9603314691400423</v>
      </c>
      <c r="I143" s="22">
        <v>0.97605964698627268</v>
      </c>
      <c r="J143" s="22">
        <v>0.98825585842560992</v>
      </c>
      <c r="K143" s="22">
        <v>0.98336462598667285</v>
      </c>
      <c r="L143" s="22">
        <v>8.1082677433621606E-3</v>
      </c>
      <c r="M143" s="22">
        <v>5.1064565522769507E-2</v>
      </c>
      <c r="N143" s="22">
        <v>0.17172392501135234</v>
      </c>
      <c r="O143" s="22">
        <v>0.3474860587530651</v>
      </c>
      <c r="P143" s="23">
        <v>0.74998433103123985</v>
      </c>
      <c r="Q143" s="33"/>
    </row>
    <row r="144" spans="1:17" x14ac:dyDescent="0.3">
      <c r="A144" s="20" t="s">
        <v>125</v>
      </c>
      <c r="B144" s="21">
        <v>0.53923981875895755</v>
      </c>
      <c r="C144" s="22">
        <v>0.47115287313060511</v>
      </c>
      <c r="D144" s="22">
        <v>0.35186383555650547</v>
      </c>
      <c r="E144" s="22">
        <v>0.17854519214189879</v>
      </c>
      <c r="F144" s="22">
        <v>1.8248717353959196E-2</v>
      </c>
      <c r="G144" s="22">
        <v>0.32372646729567356</v>
      </c>
      <c r="H144" s="22">
        <v>1.5152534327659728E-2</v>
      </c>
      <c r="I144" s="22">
        <v>1.0546452778088912E-2</v>
      </c>
      <c r="J144" s="22">
        <v>6.9080792508192101E-3</v>
      </c>
      <c r="K144" s="24">
        <v>0</v>
      </c>
      <c r="L144" s="22">
        <v>0.54047683014690717</v>
      </c>
      <c r="M144" s="22">
        <v>0.4936052963225469</v>
      </c>
      <c r="N144" s="22">
        <v>0.42451343957464294</v>
      </c>
      <c r="O144" s="22">
        <v>0.33123682657601544</v>
      </c>
      <c r="P144" s="23">
        <v>0.14921692911345374</v>
      </c>
      <c r="Q144" s="33"/>
    </row>
    <row r="145" spans="1:17" x14ac:dyDescent="0.3">
      <c r="A145" s="20" t="s">
        <v>126</v>
      </c>
      <c r="B145" s="21">
        <v>0.41543776920786291</v>
      </c>
      <c r="C145" s="22">
        <v>0.37387321049324879</v>
      </c>
      <c r="D145" s="22">
        <v>0.29489197381489696</v>
      </c>
      <c r="E145" s="22">
        <v>8.0290079145741836E-2</v>
      </c>
      <c r="F145" s="22">
        <v>2.4431630503655649E-3</v>
      </c>
      <c r="G145" s="22">
        <v>0.2465398242929468</v>
      </c>
      <c r="H145" s="22">
        <v>9.0333019878742916E-3</v>
      </c>
      <c r="I145" s="24">
        <v>0</v>
      </c>
      <c r="J145" s="22">
        <v>2.2777495517780854E-3</v>
      </c>
      <c r="K145" s="24">
        <v>0</v>
      </c>
      <c r="L145" s="22">
        <v>0.41760192520016554</v>
      </c>
      <c r="M145" s="22">
        <v>0.4155150714622341</v>
      </c>
      <c r="N145" s="22">
        <v>0.33753012565871299</v>
      </c>
      <c r="O145" s="22">
        <v>0.22179087977893802</v>
      </c>
      <c r="P145" s="23">
        <v>6.0871031493712362E-2</v>
      </c>
      <c r="Q145" s="33"/>
    </row>
    <row r="146" spans="1:17" x14ac:dyDescent="0.3">
      <c r="A146" s="20" t="s">
        <v>127</v>
      </c>
      <c r="B146" s="21">
        <v>2.4782345729732227E-2</v>
      </c>
      <c r="C146" s="22">
        <v>4.2717381191075113E-2</v>
      </c>
      <c r="D146" s="22">
        <v>7.2163244362143594E-2</v>
      </c>
      <c r="E146" s="22">
        <v>2.1691604744731072E-2</v>
      </c>
      <c r="F146" s="22">
        <v>8.2581830447192529E-4</v>
      </c>
      <c r="G146" s="22">
        <v>6.8272174846467526E-2</v>
      </c>
      <c r="H146" s="22">
        <v>6.1839113186957487E-4</v>
      </c>
      <c r="I146" s="22">
        <v>2.9768266945988889E-3</v>
      </c>
      <c r="J146" s="24">
        <v>0</v>
      </c>
      <c r="K146" s="24">
        <v>0</v>
      </c>
      <c r="L146" s="22">
        <v>2.6661252890808035E-2</v>
      </c>
      <c r="M146" s="22">
        <v>2.9822489254568013E-2</v>
      </c>
      <c r="N146" s="22">
        <v>5.2311396363756903E-2</v>
      </c>
      <c r="O146" s="22">
        <v>7.0194316578646179E-2</v>
      </c>
      <c r="P146" s="23">
        <v>1.0798049766564849E-2</v>
      </c>
      <c r="Q146" s="33"/>
    </row>
    <row r="147" spans="1:17" x14ac:dyDescent="0.3">
      <c r="A147" s="20" t="s">
        <v>128</v>
      </c>
      <c r="B147" s="21">
        <v>1.4469945398088335E-3</v>
      </c>
      <c r="C147" s="22">
        <v>1.1211595184161133E-3</v>
      </c>
      <c r="D147" s="22">
        <v>5.070956710735027E-4</v>
      </c>
      <c r="E147" s="22">
        <v>2.3622297484569552E-2</v>
      </c>
      <c r="F147" s="22">
        <v>8.7680791464081875E-3</v>
      </c>
      <c r="G147" s="22">
        <v>1.3337510404988472E-2</v>
      </c>
      <c r="H147" s="22">
        <v>1.3286338453957233E-2</v>
      </c>
      <c r="I147" s="22">
        <v>1.0417073541039764E-2</v>
      </c>
      <c r="J147" s="22">
        <v>2.5583127717927292E-3</v>
      </c>
      <c r="K147" s="22">
        <v>1.1349877704952381E-2</v>
      </c>
      <c r="L147" s="22">
        <v>1.8744434685226364E-3</v>
      </c>
      <c r="M147" s="24">
        <v>0</v>
      </c>
      <c r="N147" s="22">
        <v>1.3389545475527825E-3</v>
      </c>
      <c r="O147" s="22">
        <v>2.9822266290952188E-3</v>
      </c>
      <c r="P147" s="23">
        <v>2.5875918850118283E-2</v>
      </c>
      <c r="Q147" s="33"/>
    </row>
    <row r="148" spans="1:17" x14ac:dyDescent="0.3">
      <c r="A148" s="20" t="s">
        <v>129</v>
      </c>
      <c r="B148" s="21">
        <v>4.8344682666641142E-3</v>
      </c>
      <c r="C148" s="22">
        <v>6.6862435481847247E-3</v>
      </c>
      <c r="D148" s="22">
        <v>1.2719297226759973E-2</v>
      </c>
      <c r="E148" s="22">
        <v>3.2614333514913996E-3</v>
      </c>
      <c r="F148" s="22">
        <v>1.0355737772792489E-3</v>
      </c>
      <c r="G148" s="22">
        <v>4.1215535477226641E-3</v>
      </c>
      <c r="H148" s="22">
        <v>1.5779649585971733E-3</v>
      </c>
      <c r="I148" s="24">
        <v>0</v>
      </c>
      <c r="J148" s="24">
        <v>0</v>
      </c>
      <c r="K148" s="22">
        <v>2.2104317447882269E-3</v>
      </c>
      <c r="L148" s="22">
        <v>3.4567853159167376E-3</v>
      </c>
      <c r="M148" s="22">
        <v>9.0005373932264075E-3</v>
      </c>
      <c r="N148" s="22">
        <v>7.6813817760982761E-3</v>
      </c>
      <c r="O148" s="22">
        <v>1.304095646307114E-2</v>
      </c>
      <c r="P148" s="23">
        <v>2.3878320637487887E-3</v>
      </c>
      <c r="Q148" s="33"/>
    </row>
    <row r="149" spans="1:17" x14ac:dyDescent="0.3">
      <c r="A149" s="20" t="s">
        <v>130</v>
      </c>
      <c r="B149" s="21">
        <v>1.6596331449137916E-4</v>
      </c>
      <c r="C149" s="22">
        <v>1.3857805371444093E-3</v>
      </c>
      <c r="D149" s="22">
        <v>6.6062136624649385E-3</v>
      </c>
      <c r="E149" s="22">
        <v>6.9718816497700315E-4</v>
      </c>
      <c r="F149" s="22">
        <v>6.5865108172415881E-4</v>
      </c>
      <c r="G149" s="22">
        <v>2.6849930045050974E-3</v>
      </c>
      <c r="H149" s="24">
        <v>0</v>
      </c>
      <c r="I149" s="24">
        <v>0</v>
      </c>
      <c r="J149" s="24">
        <v>0</v>
      </c>
      <c r="K149" s="22">
        <v>3.075064563586596E-3</v>
      </c>
      <c r="L149" s="22">
        <v>2.1498965082745249E-4</v>
      </c>
      <c r="M149" s="22">
        <v>9.9204004465580056E-4</v>
      </c>
      <c r="N149" s="22">
        <v>3.1666072444389648E-3</v>
      </c>
      <c r="O149" s="22">
        <v>6.5175278362176814E-3</v>
      </c>
      <c r="P149" s="25">
        <v>0</v>
      </c>
      <c r="Q149" s="33"/>
    </row>
    <row r="150" spans="1:17" x14ac:dyDescent="0.3">
      <c r="A150" s="20" t="s">
        <v>131</v>
      </c>
      <c r="B150" s="21">
        <v>1.2393853706209477E-3</v>
      </c>
      <c r="C150" s="22">
        <v>1.4934056361478073E-3</v>
      </c>
      <c r="D150" s="22">
        <v>2.9942899414006265E-3</v>
      </c>
      <c r="E150" s="22">
        <v>3.2425409650724884E-3</v>
      </c>
      <c r="F150" s="24">
        <v>0</v>
      </c>
      <c r="G150" s="22">
        <v>4.7506205949522087E-3</v>
      </c>
      <c r="H150" s="24">
        <v>0</v>
      </c>
      <c r="I150" s="24">
        <v>0</v>
      </c>
      <c r="J150" s="24">
        <v>0</v>
      </c>
      <c r="K150" s="24">
        <v>0</v>
      </c>
      <c r="L150" s="22">
        <v>1.6055055834902157E-3</v>
      </c>
      <c r="M150" s="24">
        <v>0</v>
      </c>
      <c r="N150" s="22">
        <v>1.7341698234449425E-3</v>
      </c>
      <c r="O150" s="22">
        <v>6.1302718131769013E-3</v>
      </c>
      <c r="P150" s="23">
        <v>8.6590768116165309E-4</v>
      </c>
      <c r="Q150" s="33"/>
    </row>
    <row r="151" spans="1:17" x14ac:dyDescent="0.3">
      <c r="A151" s="20" t="s">
        <v>132</v>
      </c>
      <c r="B151" s="21">
        <v>5.6588561690289883E-2</v>
      </c>
      <c r="C151" s="22">
        <v>0.19803811627283197</v>
      </c>
      <c r="D151" s="22">
        <v>0.3352925058054832</v>
      </c>
      <c r="E151" s="22">
        <v>0.74104225134284762</v>
      </c>
      <c r="F151" s="22">
        <v>0.9867333196291741</v>
      </c>
      <c r="G151" s="22">
        <v>0.39112577499468615</v>
      </c>
      <c r="H151" s="22">
        <v>0.98226084947147496</v>
      </c>
      <c r="I151" s="22">
        <v>0.98749943192175849</v>
      </c>
      <c r="J151" s="22">
        <v>0.99624417272506971</v>
      </c>
      <c r="K151" s="22">
        <v>0.99692493543641336</v>
      </c>
      <c r="L151" s="22">
        <v>3.5238652722390851E-2</v>
      </c>
      <c r="M151" s="22">
        <v>0.15572871370456615</v>
      </c>
      <c r="N151" s="22">
        <v>0.25091445701692233</v>
      </c>
      <c r="O151" s="22">
        <v>0.428241408859386</v>
      </c>
      <c r="P151" s="23">
        <v>0.80739558710809756</v>
      </c>
      <c r="Q151" s="33"/>
    </row>
    <row r="152" spans="1:17" x14ac:dyDescent="0.3">
      <c r="A152" s="20" t="s">
        <v>133</v>
      </c>
      <c r="B152" s="21">
        <v>0.74125525241368417</v>
      </c>
      <c r="C152" s="22">
        <v>0.65165550971533337</v>
      </c>
      <c r="D152" s="22">
        <v>0.63531715629555641</v>
      </c>
      <c r="E152" s="22">
        <v>0.64559351843579038</v>
      </c>
      <c r="F152" s="22">
        <v>0.65100649522860854</v>
      </c>
      <c r="G152" s="22">
        <v>0.62177399184500304</v>
      </c>
      <c r="H152" s="22">
        <v>0.63871664233675896</v>
      </c>
      <c r="I152" s="22">
        <v>0.64445090359862356</v>
      </c>
      <c r="J152" s="22">
        <v>0.65496425907625511</v>
      </c>
      <c r="K152" s="22">
        <v>0.66659421956629683</v>
      </c>
      <c r="L152" s="22">
        <v>0.76603273502635272</v>
      </c>
      <c r="M152" s="22">
        <v>0.66102092214078112</v>
      </c>
      <c r="N152" s="22">
        <v>0.62660097461876596</v>
      </c>
      <c r="O152" s="22">
        <v>0.64718995194508266</v>
      </c>
      <c r="P152" s="23">
        <v>0.65571703576866547</v>
      </c>
      <c r="Q152" s="33"/>
    </row>
    <row r="153" spans="1:17" x14ac:dyDescent="0.3">
      <c r="A153" s="20" t="s">
        <v>134</v>
      </c>
      <c r="B153" s="21">
        <v>0.3099010046470419</v>
      </c>
      <c r="C153" s="22">
        <v>0.33266927926762119</v>
      </c>
      <c r="D153" s="22">
        <v>0.37930929268313968</v>
      </c>
      <c r="E153" s="22">
        <v>0.60857708458693294</v>
      </c>
      <c r="F153" s="22">
        <v>0.90538950153383457</v>
      </c>
      <c r="G153" s="22">
        <v>0.32937675477218725</v>
      </c>
      <c r="H153" s="22">
        <v>0.69620176296032343</v>
      </c>
      <c r="I153" s="22">
        <v>0.82640711077008266</v>
      </c>
      <c r="J153" s="22">
        <v>0.91524307451091369</v>
      </c>
      <c r="K153" s="22">
        <v>0.98755516941394017</v>
      </c>
      <c r="L153" s="22">
        <v>0.30834381559114343</v>
      </c>
      <c r="M153" s="22">
        <v>0.32159922145523673</v>
      </c>
      <c r="N153" s="22">
        <v>0.35095981562176021</v>
      </c>
      <c r="O153" s="22">
        <v>0.42677625268551483</v>
      </c>
      <c r="P153" s="23">
        <v>0.75618884590158197</v>
      </c>
      <c r="Q153" s="33"/>
    </row>
    <row r="154" spans="1:17" x14ac:dyDescent="0.3">
      <c r="A154" s="20" t="s">
        <v>135</v>
      </c>
      <c r="B154" s="21">
        <v>4.7140315029432596E-3</v>
      </c>
      <c r="C154" s="22">
        <v>4.039203392805394E-3</v>
      </c>
      <c r="D154" s="22">
        <v>7.5024152920154779E-3</v>
      </c>
      <c r="E154" s="22">
        <v>6.9332296995697216E-3</v>
      </c>
      <c r="F154" s="22">
        <v>5.5908797922969544E-2</v>
      </c>
      <c r="G154" s="22">
        <v>2.6939862977750032E-3</v>
      </c>
      <c r="H154" s="22">
        <v>6.8010804001750842E-3</v>
      </c>
      <c r="I154" s="22">
        <v>1.3205711295377454E-2</v>
      </c>
      <c r="J154" s="22">
        <v>2.8014949660150626E-2</v>
      </c>
      <c r="K154" s="22">
        <v>0.14782157676348559</v>
      </c>
      <c r="L154" s="22">
        <v>1.8792875792795524E-3</v>
      </c>
      <c r="M154" s="22">
        <v>7.5802782023482286E-3</v>
      </c>
      <c r="N154" s="22">
        <v>5.8495152996544068E-3</v>
      </c>
      <c r="O154" s="22">
        <v>8.0470596711077012E-3</v>
      </c>
      <c r="P154" s="23">
        <v>2.2769821876573542E-2</v>
      </c>
      <c r="Q154" s="33"/>
    </row>
    <row r="155" spans="1:17" x14ac:dyDescent="0.3">
      <c r="A155" s="20" t="s">
        <v>136</v>
      </c>
      <c r="B155" s="26">
        <v>0</v>
      </c>
      <c r="C155" s="22">
        <v>4.9369746846741162E-3</v>
      </c>
      <c r="D155" s="22">
        <v>1.7332268421089658E-2</v>
      </c>
      <c r="E155" s="22">
        <v>4.8434564651815809E-2</v>
      </c>
      <c r="F155" s="22">
        <v>0.35091110038743262</v>
      </c>
      <c r="G155" s="22">
        <v>6.619838648075819E-3</v>
      </c>
      <c r="H155" s="22">
        <v>3.2216565280315829E-2</v>
      </c>
      <c r="I155" s="22">
        <v>0.12310565929645892</v>
      </c>
      <c r="J155" s="22">
        <v>0.27568156127933724</v>
      </c>
      <c r="K155" s="22">
        <v>0.66223271358363167</v>
      </c>
      <c r="L155" s="24">
        <v>0</v>
      </c>
      <c r="M155" s="22">
        <v>4.8179170071186075E-3</v>
      </c>
      <c r="N155" s="22">
        <v>5.8003374838354639E-3</v>
      </c>
      <c r="O155" s="22">
        <v>2.2448400632941734E-2</v>
      </c>
      <c r="P155" s="23">
        <v>0.19582778514939639</v>
      </c>
      <c r="Q155" s="33"/>
    </row>
    <row r="156" spans="1:17" x14ac:dyDescent="0.3">
      <c r="A156" s="20" t="s">
        <v>137</v>
      </c>
      <c r="B156" s="21">
        <v>6.4027315322463915E-4</v>
      </c>
      <c r="C156" s="22">
        <v>9.5057257122737569E-3</v>
      </c>
      <c r="D156" s="22">
        <v>3.4579493871368737E-2</v>
      </c>
      <c r="E156" s="22">
        <v>0.12154020662189262</v>
      </c>
      <c r="F156" s="22">
        <v>0.57662291413712563</v>
      </c>
      <c r="G156" s="22">
        <v>1.1976862911379421E-2</v>
      </c>
      <c r="H156" s="22">
        <v>7.4426852040510041E-2</v>
      </c>
      <c r="I156" s="22">
        <v>0.28454556538211406</v>
      </c>
      <c r="J156" s="22">
        <v>0.58589037983015768</v>
      </c>
      <c r="K156" s="22">
        <v>0.94443911892908705</v>
      </c>
      <c r="L156" s="24">
        <v>0</v>
      </c>
      <c r="M156" s="22">
        <v>6.907882895242661E-3</v>
      </c>
      <c r="N156" s="22">
        <v>1.5760071733331216E-2</v>
      </c>
      <c r="O156" s="22">
        <v>5.5035089095882672E-2</v>
      </c>
      <c r="P156" s="23">
        <v>0.33172618385645125</v>
      </c>
      <c r="Q156" s="33"/>
    </row>
    <row r="157" spans="1:17" x14ac:dyDescent="0.3">
      <c r="A157" s="20" t="s">
        <v>138</v>
      </c>
      <c r="B157" s="21">
        <v>0.87394515391792715</v>
      </c>
      <c r="C157" s="22">
        <v>0.77713635441667217</v>
      </c>
      <c r="D157" s="22">
        <v>0.6869384379700757</v>
      </c>
      <c r="E157" s="22">
        <v>0.60336071592685858</v>
      </c>
      <c r="F157" s="22">
        <v>0.60515494709296536</v>
      </c>
      <c r="G157" s="22">
        <v>0.60482413333423668</v>
      </c>
      <c r="H157" s="22">
        <v>0.54977606319000483</v>
      </c>
      <c r="I157" s="22">
        <v>0.56252270268886584</v>
      </c>
      <c r="J157" s="22">
        <v>0.61985537316927775</v>
      </c>
      <c r="K157" s="22">
        <v>0.66205325414140714</v>
      </c>
      <c r="L157" s="22">
        <v>0.88939033731392003</v>
      </c>
      <c r="M157" s="22">
        <v>0.79417022273109861</v>
      </c>
      <c r="N157" s="22">
        <v>0.75477324218955577</v>
      </c>
      <c r="O157" s="22">
        <v>0.66307980061992744</v>
      </c>
      <c r="P157" s="23">
        <v>0.62181942492327857</v>
      </c>
      <c r="Q157" s="33"/>
    </row>
    <row r="158" spans="1:17" x14ac:dyDescent="0.3">
      <c r="A158" s="20" t="s">
        <v>139</v>
      </c>
      <c r="B158" s="21">
        <v>2.6627592500609577E-2</v>
      </c>
      <c r="C158" s="22">
        <v>7.2309938222715447E-2</v>
      </c>
      <c r="D158" s="22">
        <v>0.14331799061714959</v>
      </c>
      <c r="E158" s="22">
        <v>0.30205153274043223</v>
      </c>
      <c r="F158" s="22">
        <v>0.78022985541175538</v>
      </c>
      <c r="G158" s="22">
        <v>9.5926488687888653E-2</v>
      </c>
      <c r="H158" s="22">
        <v>0.33581778633512721</v>
      </c>
      <c r="I158" s="22">
        <v>0.6276095319996402</v>
      </c>
      <c r="J158" s="22">
        <v>0.86294547887177286</v>
      </c>
      <c r="K158" s="22">
        <v>0.96538860219265688</v>
      </c>
      <c r="L158" s="22">
        <v>2.8542260303654907E-2</v>
      </c>
      <c r="M158" s="22">
        <v>5.705552425066536E-2</v>
      </c>
      <c r="N158" s="22">
        <v>9.3358501796810933E-2</v>
      </c>
      <c r="O158" s="22">
        <v>0.1837142700067925</v>
      </c>
      <c r="P158" s="23">
        <v>0.49007751731510224</v>
      </c>
      <c r="Q158" s="33"/>
    </row>
    <row r="159" spans="1:17" x14ac:dyDescent="0.3">
      <c r="A159" s="20" t="s">
        <v>140</v>
      </c>
      <c r="B159" s="21">
        <v>5.9627063318266199E-4</v>
      </c>
      <c r="C159" s="22">
        <v>3.8716240946289025E-3</v>
      </c>
      <c r="D159" s="22">
        <v>5.4540977965089523E-3</v>
      </c>
      <c r="E159" s="22">
        <v>1.2054137663571045E-2</v>
      </c>
      <c r="F159" s="22">
        <v>9.5271328032389857E-2</v>
      </c>
      <c r="G159" s="22">
        <v>4.3173754252759189E-5</v>
      </c>
      <c r="H159" s="22">
        <v>1.0213142789656203E-2</v>
      </c>
      <c r="I159" s="22">
        <v>4.8381536254265424E-2</v>
      </c>
      <c r="J159" s="22">
        <v>5.2804097216268005E-2</v>
      </c>
      <c r="K159" s="22">
        <v>0.18808426743672327</v>
      </c>
      <c r="L159" s="24">
        <v>0</v>
      </c>
      <c r="M159" s="22">
        <v>1.5613339780908852E-3</v>
      </c>
      <c r="N159" s="22">
        <v>4.7946549022871154E-3</v>
      </c>
      <c r="O159" s="22">
        <v>8.2885332072155354E-3</v>
      </c>
      <c r="P159" s="23">
        <v>4.9543929672075722E-2</v>
      </c>
      <c r="Q159" s="33"/>
    </row>
    <row r="160" spans="1:17" x14ac:dyDescent="0.3">
      <c r="A160" s="20" t="s">
        <v>141</v>
      </c>
      <c r="B160" s="26">
        <v>0</v>
      </c>
      <c r="C160" s="22">
        <v>1.8915704065803319E-3</v>
      </c>
      <c r="D160" s="22">
        <v>1.2011450143835367E-2</v>
      </c>
      <c r="E160" s="22">
        <v>4.5577213085359003E-2</v>
      </c>
      <c r="F160" s="22">
        <v>0.32144898186392734</v>
      </c>
      <c r="G160" s="22">
        <v>6.7233174882769479E-3</v>
      </c>
      <c r="H160" s="22">
        <v>5.5629250515086194E-2</v>
      </c>
      <c r="I160" s="22">
        <v>0.12774773286800592</v>
      </c>
      <c r="J160" s="22">
        <v>0.3342189268333412</v>
      </c>
      <c r="K160" s="22">
        <v>0.59386811037071197</v>
      </c>
      <c r="L160" s="24">
        <v>0</v>
      </c>
      <c r="M160" s="22">
        <v>1.0025780737157224E-3</v>
      </c>
      <c r="N160" s="22">
        <v>5.0013040546022453E-3</v>
      </c>
      <c r="O160" s="22">
        <v>1.7099855548962144E-2</v>
      </c>
      <c r="P160" s="23">
        <v>0.14269599767762656</v>
      </c>
      <c r="Q160" s="33"/>
    </row>
    <row r="161" spans="1:17" x14ac:dyDescent="0.3">
      <c r="A161" s="20" t="s">
        <v>142</v>
      </c>
      <c r="B161" s="21">
        <v>6.6894646643054126E-2</v>
      </c>
      <c r="C161" s="22">
        <v>7.7953774400786435E-2</v>
      </c>
      <c r="D161" s="22">
        <v>9.8798697290234036E-2</v>
      </c>
      <c r="E161" s="22">
        <v>9.4160469317492876E-2</v>
      </c>
      <c r="F161" s="22">
        <v>0.17658918528500556</v>
      </c>
      <c r="G161" s="22">
        <v>7.2355506023299182E-2</v>
      </c>
      <c r="H161" s="22">
        <v>5.2986394370050101E-2</v>
      </c>
      <c r="I161" s="22">
        <v>8.032165296010467E-2</v>
      </c>
      <c r="J161" s="22">
        <v>0.16870318899718337</v>
      </c>
      <c r="K161" s="22">
        <v>0.33773895131427323</v>
      </c>
      <c r="L161" s="22">
        <v>5.6083790054420699E-2</v>
      </c>
      <c r="M161" s="22">
        <v>8.1527184288145232E-2</v>
      </c>
      <c r="N161" s="22">
        <v>8.9064319341277662E-2</v>
      </c>
      <c r="O161" s="22">
        <v>0.11021361620774621</v>
      </c>
      <c r="P161" s="23">
        <v>0.12848068811198726</v>
      </c>
      <c r="Q161" s="33"/>
    </row>
    <row r="162" spans="1:17" x14ac:dyDescent="0.3">
      <c r="A162" s="20" t="s">
        <v>143</v>
      </c>
      <c r="B162" s="26">
        <v>0</v>
      </c>
      <c r="C162" s="22">
        <v>5.0760460353245994E-4</v>
      </c>
      <c r="D162" s="22">
        <v>3.0117315066430592E-3</v>
      </c>
      <c r="E162" s="22">
        <v>9.743320531203992E-3</v>
      </c>
      <c r="F162" s="22">
        <v>0.19401872173677606</v>
      </c>
      <c r="G162" s="22">
        <v>3.4134007877201305E-3</v>
      </c>
      <c r="H162" s="22">
        <v>3.3346599920911759E-4</v>
      </c>
      <c r="I162" s="22">
        <v>1.3890679228932272E-2</v>
      </c>
      <c r="J162" s="22">
        <v>7.5857713215983738E-2</v>
      </c>
      <c r="K162" s="22">
        <v>0.54708531047455999</v>
      </c>
      <c r="L162" s="24">
        <v>0</v>
      </c>
      <c r="M162" s="24">
        <v>0</v>
      </c>
      <c r="N162" s="22">
        <v>1.450006773836532E-3</v>
      </c>
      <c r="O162" s="22">
        <v>3.3092584603614146E-3</v>
      </c>
      <c r="P162" s="23">
        <v>8.4346154555316785E-2</v>
      </c>
      <c r="Q162" s="33"/>
    </row>
    <row r="163" spans="1:17" x14ac:dyDescent="0.3">
      <c r="A163" s="20" t="s">
        <v>144</v>
      </c>
      <c r="B163" s="21">
        <v>6.4139956393257109E-3</v>
      </c>
      <c r="C163" s="22">
        <v>8.1937203709029609E-3</v>
      </c>
      <c r="D163" s="22">
        <v>1.5921817832854627E-2</v>
      </c>
      <c r="E163" s="22">
        <v>2.7641266779697443E-2</v>
      </c>
      <c r="F163" s="22">
        <v>0.1678054055383699</v>
      </c>
      <c r="G163" s="22">
        <v>2.6424558816701168E-3</v>
      </c>
      <c r="H163" s="22">
        <v>5.573879139626421E-3</v>
      </c>
      <c r="I163" s="22">
        <v>1.614012663909805E-2</v>
      </c>
      <c r="J163" s="22">
        <v>0.10123699221535355</v>
      </c>
      <c r="K163" s="22">
        <v>0.44213346557291944</v>
      </c>
      <c r="L163" s="22">
        <v>2.2288755522000899E-3</v>
      </c>
      <c r="M163" s="22">
        <v>8.6477546099123642E-3</v>
      </c>
      <c r="N163" s="22">
        <v>1.3844613202582746E-2</v>
      </c>
      <c r="O163" s="22">
        <v>1.8235032665309667E-2</v>
      </c>
      <c r="P163" s="23">
        <v>9.2237946269010523E-2</v>
      </c>
      <c r="Q163" s="33"/>
    </row>
    <row r="164" spans="1:17" x14ac:dyDescent="0.3">
      <c r="A164" s="20" t="s">
        <v>145</v>
      </c>
      <c r="B164" s="21">
        <v>0.77237790965453068</v>
      </c>
      <c r="C164" s="22">
        <v>0.63001401962915826</v>
      </c>
      <c r="D164" s="22">
        <v>0.51625304386224469</v>
      </c>
      <c r="E164" s="22">
        <v>0.2965282376544201</v>
      </c>
      <c r="F164" s="22">
        <v>0.13980335454545523</v>
      </c>
      <c r="G164" s="22">
        <v>0.33434885314103208</v>
      </c>
      <c r="H164" s="22">
        <v>7.3658898277592144E-2</v>
      </c>
      <c r="I164" s="22">
        <v>6.7485108560591631E-2</v>
      </c>
      <c r="J164" s="22">
        <v>9.0244920202610504E-2</v>
      </c>
      <c r="K164" s="22">
        <v>0.16831329167254991</v>
      </c>
      <c r="L164" s="22">
        <v>0.79350174164339193</v>
      </c>
      <c r="M164" s="22">
        <v>0.64555901841346852</v>
      </c>
      <c r="N164" s="22">
        <v>0.5944335538181269</v>
      </c>
      <c r="O164" s="22">
        <v>0.51643666150624623</v>
      </c>
      <c r="P164" s="23">
        <v>0.3271710973292109</v>
      </c>
      <c r="Q164" s="33"/>
    </row>
    <row r="165" spans="1:17" x14ac:dyDescent="0.3">
      <c r="A165" s="20" t="s">
        <v>146</v>
      </c>
      <c r="B165" s="21">
        <v>4.6090522847802929E-3</v>
      </c>
      <c r="C165" s="22">
        <v>8.0394765408466871E-3</v>
      </c>
      <c r="D165" s="22">
        <v>1.3599837488093314E-2</v>
      </c>
      <c r="E165" s="22">
        <v>1.3493093381428253E-2</v>
      </c>
      <c r="F165" s="22">
        <v>5.7568065081183596E-2</v>
      </c>
      <c r="G165" s="22">
        <v>1.4209525795574015E-3</v>
      </c>
      <c r="H165" s="22">
        <v>3.5052873763927674E-3</v>
      </c>
      <c r="I165" s="22">
        <v>1.4406661139429048E-2</v>
      </c>
      <c r="J165" s="22">
        <v>1.7877666341165152E-2</v>
      </c>
      <c r="K165" s="22">
        <v>0.15658069651242762</v>
      </c>
      <c r="L165" s="22">
        <v>4.7006640915153277E-3</v>
      </c>
      <c r="M165" s="22">
        <v>8.0551883008099824E-3</v>
      </c>
      <c r="N165" s="22">
        <v>5.2359181865495015E-3</v>
      </c>
      <c r="O165" s="22">
        <v>2.2488714251458257E-2</v>
      </c>
      <c r="P165" s="23">
        <v>3.248532177816519E-2</v>
      </c>
      <c r="Q165" s="33"/>
    </row>
    <row r="166" spans="1:17" x14ac:dyDescent="0.3">
      <c r="A166" s="20" t="s">
        <v>147</v>
      </c>
      <c r="B166" s="21">
        <v>0.23150958335440619</v>
      </c>
      <c r="C166" s="22">
        <v>0.29045122756114311</v>
      </c>
      <c r="D166" s="22">
        <v>0.30882906308102875</v>
      </c>
      <c r="E166" s="22">
        <v>0.40944297619716319</v>
      </c>
      <c r="F166" s="22">
        <v>0.66579052663849658</v>
      </c>
      <c r="G166" s="22">
        <v>0.2959434402236783</v>
      </c>
      <c r="H166" s="22">
        <v>0.4249872028260544</v>
      </c>
      <c r="I166" s="22">
        <v>0.58052899382548029</v>
      </c>
      <c r="J166" s="22">
        <v>0.66498763126369809</v>
      </c>
      <c r="K166" s="22">
        <v>0.82221863257284222</v>
      </c>
      <c r="L166" s="22">
        <v>0.22851698171244134</v>
      </c>
      <c r="M166" s="22">
        <v>0.25780546765646073</v>
      </c>
      <c r="N166" s="22">
        <v>0.31116686250793252</v>
      </c>
      <c r="O166" s="22">
        <v>0.3343035035967224</v>
      </c>
      <c r="P166" s="23">
        <v>0.50670187259900357</v>
      </c>
      <c r="Q166" s="33"/>
    </row>
    <row r="167" spans="1:17" x14ac:dyDescent="0.3">
      <c r="A167" s="20" t="s">
        <v>148</v>
      </c>
      <c r="B167" s="21">
        <v>0.78876257569912223</v>
      </c>
      <c r="C167" s="22">
        <v>0.62063517221936837</v>
      </c>
      <c r="D167" s="22">
        <v>0.42977025745870601</v>
      </c>
      <c r="E167" s="22">
        <v>0.28101850907935633</v>
      </c>
      <c r="F167" s="22">
        <v>0.3567156679487638</v>
      </c>
      <c r="G167" s="22">
        <v>0.28855661113009023</v>
      </c>
      <c r="H167" s="22">
        <v>0.17570335878996135</v>
      </c>
      <c r="I167" s="22">
        <v>0.29995964028942895</v>
      </c>
      <c r="J167" s="22">
        <v>0.35227671855479886</v>
      </c>
      <c r="K167" s="22">
        <v>0.43653698001831037</v>
      </c>
      <c r="L167" s="22">
        <v>0.81158462762295125</v>
      </c>
      <c r="M167" s="22">
        <v>0.66171289597922456</v>
      </c>
      <c r="N167" s="22">
        <v>0.54925495997872575</v>
      </c>
      <c r="O167" s="22">
        <v>0.40761339199658975</v>
      </c>
      <c r="P167" s="23">
        <v>0.34221573015246937</v>
      </c>
      <c r="Q167" s="33"/>
    </row>
    <row r="168" spans="1:17" x14ac:dyDescent="0.3">
      <c r="A168" s="20" t="s">
        <v>149</v>
      </c>
      <c r="B168" s="21">
        <v>0.73486505546250136</v>
      </c>
      <c r="C168" s="22">
        <v>0.62029351096863994</v>
      </c>
      <c r="D168" s="22">
        <v>0.56641100067154027</v>
      </c>
      <c r="E168" s="22">
        <v>0.6748048551305269</v>
      </c>
      <c r="F168" s="22">
        <v>0.82061547667007029</v>
      </c>
      <c r="G168" s="22">
        <v>0.55435121098594176</v>
      </c>
      <c r="H168" s="22">
        <v>0.72140591480653382</v>
      </c>
      <c r="I168" s="22">
        <v>0.82788033375004255</v>
      </c>
      <c r="J168" s="22">
        <v>0.85298941216879343</v>
      </c>
      <c r="K168" s="22">
        <v>0.83718976001020295</v>
      </c>
      <c r="L168" s="22">
        <v>0.75228784693758721</v>
      </c>
      <c r="M168" s="22">
        <v>0.64969375593826595</v>
      </c>
      <c r="N168" s="22">
        <v>0.5813271494977964</v>
      </c>
      <c r="O168" s="22">
        <v>0.57949635557821477</v>
      </c>
      <c r="P168" s="23">
        <v>0.73464363996367188</v>
      </c>
      <c r="Q168" s="33"/>
    </row>
    <row r="169" spans="1:17" x14ac:dyDescent="0.3">
      <c r="A169" s="20" t="s">
        <v>150</v>
      </c>
      <c r="B169" s="21">
        <v>0.93897516846896911</v>
      </c>
      <c r="C169" s="22">
        <v>0.66701769538021061</v>
      </c>
      <c r="D169" s="22">
        <v>0.34005648572922476</v>
      </c>
      <c r="E169" s="22">
        <v>0.10897345367061831</v>
      </c>
      <c r="F169" s="22">
        <v>2.8489024715820255E-2</v>
      </c>
      <c r="G169" s="22">
        <v>0.15193817083242919</v>
      </c>
      <c r="H169" s="22">
        <v>3.7923790458328513E-2</v>
      </c>
      <c r="I169" s="22">
        <v>3.0919330702322133E-2</v>
      </c>
      <c r="J169" s="22">
        <v>2.6225278935354937E-2</v>
      </c>
      <c r="K169" s="22">
        <v>1.8009876976192316E-2</v>
      </c>
      <c r="L169" s="22">
        <v>0.95478188841562606</v>
      </c>
      <c r="M169" s="22">
        <v>0.79470548158948773</v>
      </c>
      <c r="N169" s="22">
        <v>0.50693468052834301</v>
      </c>
      <c r="O169" s="22">
        <v>0.29656067575469025</v>
      </c>
      <c r="P169" s="23">
        <v>9.9877644250480485E-2</v>
      </c>
      <c r="Q169" s="33"/>
    </row>
    <row r="170" spans="1:17" x14ac:dyDescent="0.3">
      <c r="A170" s="20" t="s">
        <v>151</v>
      </c>
      <c r="B170" s="21">
        <v>7.5326503356219444E-3</v>
      </c>
      <c r="C170" s="22">
        <v>1.4163904231433362E-2</v>
      </c>
      <c r="D170" s="22">
        <v>2.6598840047580639E-2</v>
      </c>
      <c r="E170" s="22">
        <v>5.9050796270426566E-2</v>
      </c>
      <c r="F170" s="22">
        <v>0.27231472684794855</v>
      </c>
      <c r="G170" s="22">
        <v>1.7716906672863412E-2</v>
      </c>
      <c r="H170" s="22">
        <v>2.3995041095696747E-2</v>
      </c>
      <c r="I170" s="22">
        <v>5.8077177243404013E-2</v>
      </c>
      <c r="J170" s="22">
        <v>0.17300253576056709</v>
      </c>
      <c r="K170" s="22">
        <v>0.62377430073194817</v>
      </c>
      <c r="L170" s="22">
        <v>3.2362972508829849E-3</v>
      </c>
      <c r="M170" s="22">
        <v>1.4878215199706545E-2</v>
      </c>
      <c r="N170" s="22">
        <v>1.9457041494962642E-2</v>
      </c>
      <c r="O170" s="22">
        <v>3.3008427667005236E-2</v>
      </c>
      <c r="P170" s="23">
        <v>0.16987500488481452</v>
      </c>
      <c r="Q170" s="33"/>
    </row>
    <row r="171" spans="1:17" x14ac:dyDescent="0.3">
      <c r="A171" s="20" t="s">
        <v>152</v>
      </c>
      <c r="B171" s="21">
        <v>8.2050821513732532E-3</v>
      </c>
      <c r="C171" s="22">
        <v>9.9564435142089243E-3</v>
      </c>
      <c r="D171" s="22">
        <v>8.9174837210356031E-3</v>
      </c>
      <c r="E171" s="22">
        <v>1.0736808100829569E-2</v>
      </c>
      <c r="F171" s="22">
        <v>9.206270133210695E-3</v>
      </c>
      <c r="G171" s="22">
        <v>4.616044758574701E-3</v>
      </c>
      <c r="H171" s="22">
        <v>6.0679815004186146E-3</v>
      </c>
      <c r="I171" s="22">
        <v>5.7387533862834871E-3</v>
      </c>
      <c r="J171" s="22">
        <v>9.9397528341856854E-3</v>
      </c>
      <c r="K171" s="22">
        <v>5.5556021152260715E-3</v>
      </c>
      <c r="L171" s="22">
        <v>9.8765215083980486E-3</v>
      </c>
      <c r="M171" s="22">
        <v>8.5443905702094758E-3</v>
      </c>
      <c r="N171" s="22">
        <v>9.0792221363755251E-3</v>
      </c>
      <c r="O171" s="22">
        <v>1.0484638887835494E-2</v>
      </c>
      <c r="P171" s="23">
        <v>1.4749751608454514E-2</v>
      </c>
      <c r="Q171" s="33"/>
    </row>
    <row r="172" spans="1:17" x14ac:dyDescent="0.3">
      <c r="A172" s="20" t="s">
        <v>153</v>
      </c>
      <c r="B172" s="21">
        <v>0.91240016915234534</v>
      </c>
      <c r="C172" s="22">
        <v>0.60153714878193609</v>
      </c>
      <c r="D172" s="22">
        <v>0.29006218965996866</v>
      </c>
      <c r="E172" s="22">
        <v>7.8754517281117889E-2</v>
      </c>
      <c r="F172" s="22">
        <v>2.5682385965471559E-2</v>
      </c>
      <c r="G172" s="22">
        <v>0.10979720938704472</v>
      </c>
      <c r="H172" s="22">
        <v>2.3705781928493711E-2</v>
      </c>
      <c r="I172" s="22">
        <v>2.4274017107536235E-2</v>
      </c>
      <c r="J172" s="22">
        <v>3.4550227888389032E-2</v>
      </c>
      <c r="K172" s="22">
        <v>2.9433063388461023E-2</v>
      </c>
      <c r="L172" s="22">
        <v>0.92929292078290937</v>
      </c>
      <c r="M172" s="22">
        <v>0.74993303296464853</v>
      </c>
      <c r="N172" s="22">
        <v>0.44224504305421214</v>
      </c>
      <c r="O172" s="22">
        <v>0.246130808956253</v>
      </c>
      <c r="P172" s="23">
        <v>6.9990794247860325E-2</v>
      </c>
      <c r="Q172" s="33"/>
    </row>
    <row r="173" spans="1:17" x14ac:dyDescent="0.3">
      <c r="A173" s="20" t="s">
        <v>154</v>
      </c>
      <c r="B173" s="21">
        <v>1.5607303435306993E-2</v>
      </c>
      <c r="C173" s="22">
        <v>2.2048424643382591E-2</v>
      </c>
      <c r="D173" s="22">
        <v>3.8130798245715941E-2</v>
      </c>
      <c r="E173" s="22">
        <v>1.4507144703195226E-2</v>
      </c>
      <c r="F173" s="22">
        <v>7.6238713810692629E-3</v>
      </c>
      <c r="G173" s="22">
        <v>6.7502204126405644E-3</v>
      </c>
      <c r="H173" s="22">
        <v>7.6806844025461085E-3</v>
      </c>
      <c r="I173" s="22">
        <v>8.6522777988355566E-3</v>
      </c>
      <c r="J173" s="22">
        <v>7.0562791531163897E-3</v>
      </c>
      <c r="K173" s="22">
        <v>2.1290201365514157E-3</v>
      </c>
      <c r="L173" s="22">
        <v>1.7577660909985245E-2</v>
      </c>
      <c r="M173" s="22">
        <v>1.7220537065439009E-2</v>
      </c>
      <c r="N173" s="22">
        <v>3.1140666592611829E-2</v>
      </c>
      <c r="O173" s="22">
        <v>3.7763774698070622E-2</v>
      </c>
      <c r="P173" s="23">
        <v>1.6115038342527768E-2</v>
      </c>
      <c r="Q173" s="33"/>
    </row>
    <row r="174" spans="1:17" x14ac:dyDescent="0.3">
      <c r="A174" s="20" t="s">
        <v>155</v>
      </c>
      <c r="B174" s="21">
        <v>2.1764596073569176E-2</v>
      </c>
      <c r="C174" s="22">
        <v>1.5710968190389141E-2</v>
      </c>
      <c r="D174" s="22">
        <v>1.7055822740681268E-2</v>
      </c>
      <c r="E174" s="22">
        <v>6.37569937023776E-3</v>
      </c>
      <c r="F174" s="22">
        <v>1.0511080887996332E-2</v>
      </c>
      <c r="G174" s="22">
        <v>5.4797891876912442E-3</v>
      </c>
      <c r="H174" s="24">
        <v>0</v>
      </c>
      <c r="I174" s="22">
        <v>4.6928898252943186E-3</v>
      </c>
      <c r="J174" s="22">
        <v>8.0105153744168198E-3</v>
      </c>
      <c r="K174" s="22">
        <v>2.7680452377807415E-2</v>
      </c>
      <c r="L174" s="22">
        <v>2.0979351435985474E-2</v>
      </c>
      <c r="M174" s="22">
        <v>1.552011646724211E-2</v>
      </c>
      <c r="N174" s="22">
        <v>1.8642698750392917E-2</v>
      </c>
      <c r="O174" s="22">
        <v>2.0118703841100857E-2</v>
      </c>
      <c r="P174" s="23">
        <v>4.8233413918202161E-3</v>
      </c>
      <c r="Q174" s="33"/>
    </row>
    <row r="175" spans="1:17" x14ac:dyDescent="0.3">
      <c r="A175" s="20" t="s">
        <v>156</v>
      </c>
      <c r="B175" s="21">
        <v>2.0733594666222301E-2</v>
      </c>
      <c r="C175" s="22">
        <v>1.5815503614627555E-2</v>
      </c>
      <c r="D175" s="22">
        <v>1.9005034679011674E-2</v>
      </c>
      <c r="E175" s="22">
        <v>1.1740764356375563E-2</v>
      </c>
      <c r="F175" s="22">
        <v>1.3723458718106263E-2</v>
      </c>
      <c r="G175" s="22">
        <v>6.9019258317262397E-3</v>
      </c>
      <c r="H175" s="22">
        <v>7.3933183723827612E-3</v>
      </c>
      <c r="I175" s="22">
        <v>2.0936046858451799E-2</v>
      </c>
      <c r="J175" s="22">
        <v>1.1524153500650206E-2</v>
      </c>
      <c r="K175" s="22">
        <v>1.457224972785365E-2</v>
      </c>
      <c r="L175" s="22">
        <v>2.314341696822407E-2</v>
      </c>
      <c r="M175" s="22">
        <v>1.3584021662474082E-2</v>
      </c>
      <c r="N175" s="22">
        <v>1.805694587238689E-2</v>
      </c>
      <c r="O175" s="22">
        <v>2.0825960183988575E-2</v>
      </c>
      <c r="P175" s="23">
        <v>1.157905993684852E-2</v>
      </c>
      <c r="Q175" s="33"/>
    </row>
    <row r="176" spans="1:17" x14ac:dyDescent="0.3">
      <c r="A176" s="20" t="s">
        <v>157</v>
      </c>
      <c r="B176" s="21">
        <v>0.19217732500258145</v>
      </c>
      <c r="C176" s="22">
        <v>7.836888697123312E-2</v>
      </c>
      <c r="D176" s="22">
        <v>3.4294169033862502E-2</v>
      </c>
      <c r="E176" s="22">
        <v>1.2253691137638972E-2</v>
      </c>
      <c r="F176" s="22">
        <v>1.1612973079683139E-2</v>
      </c>
      <c r="G176" s="22">
        <v>3.1675589195905837E-2</v>
      </c>
      <c r="H176" s="22">
        <v>6.8210560390570222E-3</v>
      </c>
      <c r="I176" s="22">
        <v>1.2100974730652487E-2</v>
      </c>
      <c r="J176" s="22">
        <v>7.5517779624384111E-3</v>
      </c>
      <c r="K176" s="22">
        <v>3.0365306921854164E-2</v>
      </c>
      <c r="L176" s="22">
        <v>0.21640340977931974</v>
      </c>
      <c r="M176" s="22">
        <v>0.10069264520621415</v>
      </c>
      <c r="N176" s="22">
        <v>4.9031458436870616E-2</v>
      </c>
      <c r="O176" s="22">
        <v>2.9181666698825093E-2</v>
      </c>
      <c r="P176" s="23">
        <v>7.2301863298326078E-3</v>
      </c>
      <c r="Q176" s="33"/>
    </row>
    <row r="177" spans="1:17" x14ac:dyDescent="0.3">
      <c r="A177" s="20" t="s">
        <v>158</v>
      </c>
      <c r="B177" s="21">
        <v>7.9702476461357169E-2</v>
      </c>
      <c r="C177" s="22">
        <v>7.3422730657390398E-2</v>
      </c>
      <c r="D177" s="22">
        <v>6.8094411489033099E-2</v>
      </c>
      <c r="E177" s="22">
        <v>5.1191219669230223E-2</v>
      </c>
      <c r="F177" s="22">
        <v>3.7465640339790315E-2</v>
      </c>
      <c r="G177" s="22">
        <v>4.1578312195106389E-2</v>
      </c>
      <c r="H177" s="22">
        <v>2.429539321309988E-2</v>
      </c>
      <c r="I177" s="22">
        <v>1.7257741343699978E-2</v>
      </c>
      <c r="J177" s="22">
        <v>3.3834440337298148E-2</v>
      </c>
      <c r="K177" s="22">
        <v>4.6438324125146334E-2</v>
      </c>
      <c r="L177" s="22">
        <v>8.2355926680034483E-2</v>
      </c>
      <c r="M177" s="22">
        <v>7.2815381292017534E-2</v>
      </c>
      <c r="N177" s="22">
        <v>6.6482040953385863E-2</v>
      </c>
      <c r="O177" s="22">
        <v>7.6223153737412563E-2</v>
      </c>
      <c r="P177" s="23">
        <v>6.1341221350268378E-2</v>
      </c>
      <c r="Q177" s="33"/>
    </row>
    <row r="178" spans="1:17" x14ac:dyDescent="0.3">
      <c r="A178" s="20" t="s">
        <v>159</v>
      </c>
      <c r="B178" s="21">
        <v>0.97570813591785677</v>
      </c>
      <c r="C178" s="22">
        <v>0.96297589092565317</v>
      </c>
      <c r="D178" s="22">
        <v>0.93653797500942204</v>
      </c>
      <c r="E178" s="22">
        <v>0.97948973846463261</v>
      </c>
      <c r="F178" s="22">
        <v>0.99850660643692657</v>
      </c>
      <c r="G178" s="22">
        <v>0.97500714303948743</v>
      </c>
      <c r="H178" s="22">
        <v>0.99688675375633062</v>
      </c>
      <c r="I178" s="22">
        <v>0.99996600761877341</v>
      </c>
      <c r="J178" s="24">
        <v>1</v>
      </c>
      <c r="K178" s="22">
        <v>0.99722899690732425</v>
      </c>
      <c r="L178" s="22">
        <v>0.97484248628961134</v>
      </c>
      <c r="M178" s="22">
        <v>0.97501300737886221</v>
      </c>
      <c r="N178" s="22">
        <v>0.94318520296674424</v>
      </c>
      <c r="O178" s="22">
        <v>0.93693185531132317</v>
      </c>
      <c r="P178" s="23">
        <v>0.98550410956035794</v>
      </c>
      <c r="Q178" s="33"/>
    </row>
    <row r="179" spans="1:17" x14ac:dyDescent="0.3">
      <c r="A179" s="20" t="s">
        <v>160</v>
      </c>
      <c r="B179" s="21">
        <v>7.1417143936404803E-2</v>
      </c>
      <c r="C179" s="22">
        <v>0.10152277085560704</v>
      </c>
      <c r="D179" s="22">
        <v>0.12362357294234433</v>
      </c>
      <c r="E179" s="22">
        <v>0.22295557019717149</v>
      </c>
      <c r="F179" s="22">
        <v>0.62520921249798433</v>
      </c>
      <c r="G179" s="22">
        <v>8.3112032207169312E-2</v>
      </c>
      <c r="H179" s="22">
        <v>0.18003558027739819</v>
      </c>
      <c r="I179" s="22">
        <v>0.38193789608830114</v>
      </c>
      <c r="J179" s="22">
        <v>0.68455619362567832</v>
      </c>
      <c r="K179" s="22">
        <v>0.91075489066321713</v>
      </c>
      <c r="L179" s="22">
        <v>5.6885382350567247E-2</v>
      </c>
      <c r="M179" s="22">
        <v>0.12682688293537114</v>
      </c>
      <c r="N179" s="22">
        <v>9.070000596682673E-2</v>
      </c>
      <c r="O179" s="22">
        <v>0.14639957019477653</v>
      </c>
      <c r="P179" s="23">
        <v>0.41117534121317412</v>
      </c>
      <c r="Q179" s="33"/>
    </row>
    <row r="180" spans="1:17" x14ac:dyDescent="0.3">
      <c r="A180" s="20" t="s">
        <v>161</v>
      </c>
      <c r="B180" s="21">
        <v>0.54109504840190159</v>
      </c>
      <c r="C180" s="22">
        <v>0.41545184346830039</v>
      </c>
      <c r="D180" s="22">
        <v>0.3345703002451349</v>
      </c>
      <c r="E180" s="22">
        <v>9.1481805470896585E-2</v>
      </c>
      <c r="F180" s="22">
        <v>6.8920200982531344E-3</v>
      </c>
      <c r="G180" s="22">
        <v>0.18417045922343947</v>
      </c>
      <c r="H180" s="22">
        <v>3.3508885970439627E-2</v>
      </c>
      <c r="I180" s="22">
        <v>1.774294161620027E-2</v>
      </c>
      <c r="J180" s="22">
        <v>5.0098652649581965E-3</v>
      </c>
      <c r="K180" s="22">
        <v>3.8730864354979071E-4</v>
      </c>
      <c r="L180" s="22">
        <v>0.56001272108789435</v>
      </c>
      <c r="M180" s="22">
        <v>0.45778967184638586</v>
      </c>
      <c r="N180" s="22">
        <v>0.37763806305805608</v>
      </c>
      <c r="O180" s="22">
        <v>0.29954595418903912</v>
      </c>
      <c r="P180" s="23">
        <v>5.4054101106593672E-2</v>
      </c>
      <c r="Q180" s="33"/>
    </row>
    <row r="181" spans="1:17" x14ac:dyDescent="0.3">
      <c r="A181" s="20" t="s">
        <v>162</v>
      </c>
      <c r="B181" s="21">
        <v>0.15821808271861826</v>
      </c>
      <c r="C181" s="22">
        <v>0.1603961156574584</v>
      </c>
      <c r="D181" s="22">
        <v>6.5159063046527133E-2</v>
      </c>
      <c r="E181" s="22">
        <v>1.1387332200781258E-2</v>
      </c>
      <c r="F181" s="22">
        <v>3.0294690325045393E-4</v>
      </c>
      <c r="G181" s="22">
        <v>3.8098191035612579E-2</v>
      </c>
      <c r="H181" s="22">
        <v>3.0070191531300985E-3</v>
      </c>
      <c r="I181" s="24">
        <v>0</v>
      </c>
      <c r="J181" s="22">
        <v>1.3058159682355465E-3</v>
      </c>
      <c r="K181" s="24">
        <v>0</v>
      </c>
      <c r="L181" s="22">
        <v>0.15194447894227683</v>
      </c>
      <c r="M181" s="22">
        <v>0.1760192707065715</v>
      </c>
      <c r="N181" s="22">
        <v>0.12991776009345893</v>
      </c>
      <c r="O181" s="22">
        <v>4.1477278514769463E-2</v>
      </c>
      <c r="P181" s="23">
        <v>6.1328674568967428E-3</v>
      </c>
      <c r="Q181" s="33"/>
    </row>
    <row r="182" spans="1:17" x14ac:dyDescent="0.3">
      <c r="A182" s="20" t="s">
        <v>163</v>
      </c>
      <c r="B182" s="21">
        <v>1.9905462194799899E-3</v>
      </c>
      <c r="C182" s="22">
        <v>3.2224993632750929E-3</v>
      </c>
      <c r="D182" s="22">
        <v>2.43038076171905E-3</v>
      </c>
      <c r="E182" s="24">
        <v>0</v>
      </c>
      <c r="F182" s="24">
        <v>0</v>
      </c>
      <c r="G182" s="22">
        <v>5.5405297715050913E-4</v>
      </c>
      <c r="H182" s="24">
        <v>0</v>
      </c>
      <c r="I182" s="24">
        <v>0</v>
      </c>
      <c r="J182" s="24">
        <v>0</v>
      </c>
      <c r="K182" s="24">
        <v>0</v>
      </c>
      <c r="L182" s="22">
        <v>8.2366784980819521E-4</v>
      </c>
      <c r="M182" s="22">
        <v>3.4846118368703069E-3</v>
      </c>
      <c r="N182" s="22">
        <v>2.7548049441101638E-3</v>
      </c>
      <c r="O182" s="22">
        <v>2.5938234061563818E-3</v>
      </c>
      <c r="P182" s="25">
        <v>0</v>
      </c>
      <c r="Q182" s="33"/>
    </row>
    <row r="183" spans="1:17" x14ac:dyDescent="0.3">
      <c r="A183" s="20" t="s">
        <v>164</v>
      </c>
      <c r="B183" s="21">
        <v>1.2728441672170538E-2</v>
      </c>
      <c r="C183" s="22">
        <v>1.355482588913854E-2</v>
      </c>
      <c r="D183" s="22">
        <v>1.1437288581503214E-2</v>
      </c>
      <c r="E183" s="22">
        <v>3.2777630346600742E-3</v>
      </c>
      <c r="F183" s="24">
        <v>0</v>
      </c>
      <c r="G183" s="22">
        <v>5.3793395936868604E-3</v>
      </c>
      <c r="H183" s="22">
        <v>3.1431520429961375E-4</v>
      </c>
      <c r="I183" s="24">
        <v>0</v>
      </c>
      <c r="J183" s="24">
        <v>0</v>
      </c>
      <c r="K183" s="24">
        <v>0</v>
      </c>
      <c r="L183" s="22">
        <v>9.7166684671482866E-3</v>
      </c>
      <c r="M183" s="22">
        <v>2.1023796665327849E-2</v>
      </c>
      <c r="N183" s="22">
        <v>5.7429886057627083E-3</v>
      </c>
      <c r="O183" s="22">
        <v>1.4899888051226811E-2</v>
      </c>
      <c r="P183" s="23">
        <v>1.2786381868023706E-3</v>
      </c>
      <c r="Q183" s="33"/>
    </row>
    <row r="184" spans="1:17" x14ac:dyDescent="0.3">
      <c r="A184" s="20" t="s">
        <v>165</v>
      </c>
      <c r="B184" s="26">
        <v>0</v>
      </c>
      <c r="C184" s="24">
        <v>0</v>
      </c>
      <c r="D184" s="22">
        <v>1.1403786922715459E-4</v>
      </c>
      <c r="E184" s="22">
        <v>9.9973297236136322E-4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2">
        <v>1.4900732288941875E-4</v>
      </c>
      <c r="P184" s="23">
        <v>1.4616650134627028E-3</v>
      </c>
      <c r="Q184" s="33"/>
    </row>
    <row r="185" spans="1:17" x14ac:dyDescent="0.3">
      <c r="A185" s="20" t="s">
        <v>166</v>
      </c>
      <c r="B185" s="26">
        <v>0</v>
      </c>
      <c r="C185" s="22">
        <v>8.7381931511829893E-4</v>
      </c>
      <c r="D185" s="22">
        <v>4.8478829863747748E-3</v>
      </c>
      <c r="E185" s="22">
        <v>4.2737730118315782E-2</v>
      </c>
      <c r="F185" s="22">
        <v>0.55219755080070487</v>
      </c>
      <c r="G185" s="22">
        <v>6.6409856548682138E-3</v>
      </c>
      <c r="H185" s="22">
        <v>3.4557683890402896E-2</v>
      </c>
      <c r="I185" s="22">
        <v>0.21583680143128944</v>
      </c>
      <c r="J185" s="22">
        <v>0.58538894545547859</v>
      </c>
      <c r="K185" s="22">
        <v>0.88455699359146589</v>
      </c>
      <c r="L185" s="24">
        <v>0</v>
      </c>
      <c r="M185" s="24">
        <v>0</v>
      </c>
      <c r="N185" s="22">
        <v>1.0435663493897833E-3</v>
      </c>
      <c r="O185" s="22">
        <v>1.2142948031059296E-2</v>
      </c>
      <c r="P185" s="23">
        <v>0.25671261867023853</v>
      </c>
      <c r="Q185" s="33"/>
    </row>
    <row r="186" spans="1:17" x14ac:dyDescent="0.3">
      <c r="A186" s="20" t="s">
        <v>167</v>
      </c>
      <c r="B186" s="21">
        <v>0.28556728083475164</v>
      </c>
      <c r="C186" s="22">
        <v>0.40650089630670883</v>
      </c>
      <c r="D186" s="22">
        <v>0.58055356444991635</v>
      </c>
      <c r="E186" s="22">
        <v>0.84801295458055437</v>
      </c>
      <c r="F186" s="22">
        <v>0.43025568286742255</v>
      </c>
      <c r="G186" s="22">
        <v>0.76515697151524298</v>
      </c>
      <c r="H186" s="22">
        <v>0.92593635799250895</v>
      </c>
      <c r="I186" s="22">
        <v>0.76431408324434535</v>
      </c>
      <c r="J186" s="22">
        <v>0.39706566422179601</v>
      </c>
      <c r="K186" s="22">
        <v>0.10446249390802126</v>
      </c>
      <c r="L186" s="22">
        <v>0.27750246365287262</v>
      </c>
      <c r="M186" s="22">
        <v>0.34119066142430876</v>
      </c>
      <c r="N186" s="22">
        <v>0.48290281694922205</v>
      </c>
      <c r="O186" s="22">
        <v>0.62803147406681836</v>
      </c>
      <c r="P186" s="23">
        <v>0.67201205807057685</v>
      </c>
      <c r="Q186" s="33"/>
    </row>
    <row r="187" spans="1:17" x14ac:dyDescent="0.3">
      <c r="A187" s="20" t="s">
        <v>168</v>
      </c>
      <c r="B187" s="21">
        <v>4.0060015307792244E-4</v>
      </c>
      <c r="C187" s="24">
        <v>0</v>
      </c>
      <c r="D187" s="22">
        <v>8.8748205959759334E-4</v>
      </c>
      <c r="E187" s="22">
        <v>2.1026816224314136E-3</v>
      </c>
      <c r="F187" s="22">
        <v>1.0351799330370457E-2</v>
      </c>
      <c r="G187" s="24">
        <v>0</v>
      </c>
      <c r="H187" s="22">
        <v>2.6757377892188423E-3</v>
      </c>
      <c r="I187" s="22">
        <v>2.1061737081647571E-3</v>
      </c>
      <c r="J187" s="22">
        <v>1.1229709089531558E-2</v>
      </c>
      <c r="K187" s="22">
        <v>1.0593203856962607E-2</v>
      </c>
      <c r="L187" s="24">
        <v>0</v>
      </c>
      <c r="M187" s="22">
        <v>4.9198752053526012E-4</v>
      </c>
      <c r="N187" s="24">
        <v>0</v>
      </c>
      <c r="O187" s="22">
        <v>1.1596264180419877E-3</v>
      </c>
      <c r="P187" s="23">
        <v>8.3480514954294444E-3</v>
      </c>
      <c r="Q187" s="33"/>
    </row>
    <row r="188" spans="1:17" x14ac:dyDescent="0.3">
      <c r="A188" s="20" t="s">
        <v>169</v>
      </c>
      <c r="B188" s="21">
        <v>8.1634779956640086E-4</v>
      </c>
      <c r="C188" s="22">
        <v>2.7162222517289015E-3</v>
      </c>
      <c r="D188" s="22">
        <v>4.9218358632915566E-3</v>
      </c>
      <c r="E188" s="22">
        <v>1.3021610775185984E-2</v>
      </c>
      <c r="F188" s="24">
        <v>0</v>
      </c>
      <c r="G188" s="22">
        <v>1.8658180215956742E-3</v>
      </c>
      <c r="H188" s="24">
        <v>0</v>
      </c>
      <c r="I188" s="24">
        <v>0</v>
      </c>
      <c r="J188" s="24">
        <v>0</v>
      </c>
      <c r="K188" s="24">
        <v>0</v>
      </c>
      <c r="L188" s="22">
        <v>1.0575007429829114E-3</v>
      </c>
      <c r="M188" s="22">
        <v>8.1542604766630836E-4</v>
      </c>
      <c r="N188" s="22">
        <v>3.2796466392270925E-3</v>
      </c>
      <c r="O188" s="22">
        <v>1.2860775092123654E-2</v>
      </c>
      <c r="P188" s="23">
        <v>1.1310740733034279E-2</v>
      </c>
      <c r="Q188" s="33"/>
    </row>
    <row r="189" spans="1:17" x14ac:dyDescent="0.3">
      <c r="A189" s="20" t="s">
        <v>170</v>
      </c>
      <c r="B189" s="21">
        <v>4.4195809644421651E-2</v>
      </c>
      <c r="C189" s="22">
        <v>7.9343194687903559E-2</v>
      </c>
      <c r="D189" s="22">
        <v>5.5119824792562604E-2</v>
      </c>
      <c r="E189" s="22">
        <v>7.6817953189674028E-3</v>
      </c>
      <c r="F189" s="24">
        <v>0</v>
      </c>
      <c r="G189" s="22">
        <v>3.0648226994443979E-2</v>
      </c>
      <c r="H189" s="24">
        <v>0</v>
      </c>
      <c r="I189" s="24">
        <v>0</v>
      </c>
      <c r="J189" s="24">
        <v>0</v>
      </c>
      <c r="K189" s="24">
        <v>0</v>
      </c>
      <c r="L189" s="22">
        <v>3.5737307748940468E-2</v>
      </c>
      <c r="M189" s="22">
        <v>7.8939870179642865E-2</v>
      </c>
      <c r="N189" s="22">
        <v>7.0907638484449628E-2</v>
      </c>
      <c r="O189" s="22">
        <v>4.3551272055082017E-2</v>
      </c>
      <c r="P189" s="23">
        <v>5.8574053366150626E-3</v>
      </c>
      <c r="Q189" s="33"/>
    </row>
    <row r="190" spans="1:17" x14ac:dyDescent="0.3">
      <c r="A190" s="20" t="s">
        <v>171</v>
      </c>
      <c r="B190" s="21">
        <v>0.15400130424074743</v>
      </c>
      <c r="C190" s="22">
        <v>0.10114341774334315</v>
      </c>
      <c r="D190" s="22">
        <v>0.12340198691942196</v>
      </c>
      <c r="E190" s="22">
        <v>4.1756979270130397E-2</v>
      </c>
      <c r="F190" s="22">
        <v>1.0590557524392221E-2</v>
      </c>
      <c r="G190" s="22">
        <v>8.934109809586982E-2</v>
      </c>
      <c r="H190" s="22">
        <v>3.4487634616658415E-2</v>
      </c>
      <c r="I190" s="22">
        <v>1.5970771362985157E-2</v>
      </c>
      <c r="J190" s="22">
        <v>6.6247154027296463E-3</v>
      </c>
      <c r="K190" s="24">
        <v>0</v>
      </c>
      <c r="L190" s="22">
        <v>0.15181758327903294</v>
      </c>
      <c r="M190" s="22">
        <v>0.12158243180940764</v>
      </c>
      <c r="N190" s="22">
        <v>0.11422482846015185</v>
      </c>
      <c r="O190" s="22">
        <v>0.10328598342234198</v>
      </c>
      <c r="P190" s="23">
        <v>2.6647213165373006E-2</v>
      </c>
      <c r="Q190" s="33"/>
    </row>
    <row r="191" spans="1:17" x14ac:dyDescent="0.3">
      <c r="A191" s="20" t="s">
        <v>172</v>
      </c>
      <c r="B191" s="21">
        <v>1.6616891740122745E-3</v>
      </c>
      <c r="C191" s="22">
        <v>7.5799546795378269E-3</v>
      </c>
      <c r="D191" s="22">
        <v>2.9936341789051166E-2</v>
      </c>
      <c r="E191" s="22">
        <v>7.2141351960243617E-3</v>
      </c>
      <c r="F191" s="22">
        <v>1.0747060124069349E-4</v>
      </c>
      <c r="G191" s="22">
        <v>1.0070352948667923E-2</v>
      </c>
      <c r="H191" s="22">
        <v>1.0228882093961281E-3</v>
      </c>
      <c r="I191" s="22">
        <v>3.873992050375596E-4</v>
      </c>
      <c r="J191" s="24">
        <v>0</v>
      </c>
      <c r="K191" s="24">
        <v>0</v>
      </c>
      <c r="L191" s="22">
        <v>1.7283926579583669E-3</v>
      </c>
      <c r="M191" s="22">
        <v>3.6335756909862296E-3</v>
      </c>
      <c r="N191" s="22">
        <v>1.6041861504797948E-2</v>
      </c>
      <c r="O191" s="22">
        <v>3.3101942839246591E-2</v>
      </c>
      <c r="P191" s="23">
        <v>3.5676729421390903E-3</v>
      </c>
      <c r="Q191" s="33"/>
    </row>
    <row r="192" spans="1:17" x14ac:dyDescent="0.3">
      <c r="A192" s="20" t="s">
        <v>173</v>
      </c>
      <c r="B192" s="21">
        <v>3.3958629577875418E-2</v>
      </c>
      <c r="C192" s="22">
        <v>6.5973497381061091E-2</v>
      </c>
      <c r="D192" s="22">
        <v>4.7594053024534386E-2</v>
      </c>
      <c r="E192" s="22">
        <v>2.8045666961196654E-2</v>
      </c>
      <c r="F192" s="22">
        <v>6.6245616148105282E-3</v>
      </c>
      <c r="G192" s="22">
        <v>2.3466106383446567E-2</v>
      </c>
      <c r="H192" s="22">
        <v>1.8316281843746163E-2</v>
      </c>
      <c r="I192" s="22">
        <v>1.0778155553349498E-2</v>
      </c>
      <c r="J192" s="22">
        <v>3.1497036566495071E-3</v>
      </c>
      <c r="K192" s="24">
        <v>0</v>
      </c>
      <c r="L192" s="22">
        <v>2.9938069908432591E-2</v>
      </c>
      <c r="M192" s="22">
        <v>6.2716922185291929E-2</v>
      </c>
      <c r="N192" s="22">
        <v>6.1936259634898704E-2</v>
      </c>
      <c r="O192" s="22">
        <v>4.6347687794172025E-2</v>
      </c>
      <c r="P192" s="23">
        <v>2.2710576165764492E-2</v>
      </c>
      <c r="Q192" s="33"/>
    </row>
    <row r="193" spans="1:17" x14ac:dyDescent="0.3">
      <c r="A193" s="20" t="s">
        <v>174</v>
      </c>
      <c r="B193" s="21">
        <v>1.5847913317538816E-2</v>
      </c>
      <c r="C193" s="22">
        <v>2.6132571979588654E-2</v>
      </c>
      <c r="D193" s="22">
        <v>4.1135788286893432E-2</v>
      </c>
      <c r="E193" s="22">
        <v>1.2589817280526723E-2</v>
      </c>
      <c r="F193" s="22">
        <v>5.2405751920429891E-3</v>
      </c>
      <c r="G193" s="22">
        <v>7.099692583281041E-3</v>
      </c>
      <c r="H193" s="22">
        <v>3.7772152103419539E-3</v>
      </c>
      <c r="I193" s="22">
        <v>4.5554679050396601E-3</v>
      </c>
      <c r="J193" s="22">
        <v>2.2037957294967644E-3</v>
      </c>
      <c r="K193" s="22">
        <v>9.4867707275302581E-4</v>
      </c>
      <c r="L193" s="22">
        <v>1.5410840507564432E-2</v>
      </c>
      <c r="M193" s="22">
        <v>2.7927156418453204E-2</v>
      </c>
      <c r="N193" s="22">
        <v>2.8942470070615938E-2</v>
      </c>
      <c r="O193" s="22">
        <v>4.0761481553856373E-2</v>
      </c>
      <c r="P193" s="23">
        <v>1.5978693414401876E-2</v>
      </c>
      <c r="Q193" s="33"/>
    </row>
    <row r="194" spans="1:17" x14ac:dyDescent="0.3">
      <c r="A194" s="20" t="s">
        <v>175</v>
      </c>
      <c r="B194" s="21">
        <v>1.9829536409740139E-3</v>
      </c>
      <c r="C194" s="22">
        <v>2.5338171986025492E-3</v>
      </c>
      <c r="D194" s="22">
        <v>3.4485360739180994E-3</v>
      </c>
      <c r="E194" s="22">
        <v>1.8034200089417289E-3</v>
      </c>
      <c r="F194" s="24">
        <v>0</v>
      </c>
      <c r="G194" s="22">
        <v>7.3905194570267375E-3</v>
      </c>
      <c r="H194" s="24">
        <v>0</v>
      </c>
      <c r="I194" s="24">
        <v>0</v>
      </c>
      <c r="J194" s="24">
        <v>0</v>
      </c>
      <c r="K194" s="24">
        <v>0</v>
      </c>
      <c r="L194" s="22">
        <v>2.5687273852449746E-3</v>
      </c>
      <c r="M194" s="22">
        <v>7.1103447166067919E-4</v>
      </c>
      <c r="N194" s="22">
        <v>3.0416966837348838E-3</v>
      </c>
      <c r="O194" s="22">
        <v>3.2221428888773739E-3</v>
      </c>
      <c r="P194" s="23">
        <v>6.9155025082135899E-4</v>
      </c>
      <c r="Q194" s="33"/>
    </row>
    <row r="195" spans="1:17" x14ac:dyDescent="0.3">
      <c r="A195" s="20" t="s">
        <v>176</v>
      </c>
      <c r="B195" s="21">
        <v>0.67834584322343949</v>
      </c>
      <c r="C195" s="22">
        <v>0.6226162837882937</v>
      </c>
      <c r="D195" s="22">
        <v>0.60081574370897461</v>
      </c>
      <c r="E195" s="22">
        <v>0.68049179046771935</v>
      </c>
      <c r="F195" s="22">
        <v>0.25747155587640658</v>
      </c>
      <c r="G195" s="22">
        <v>0.69809478988473317</v>
      </c>
      <c r="H195" s="22">
        <v>0.74669884388875807</v>
      </c>
      <c r="I195" s="22">
        <v>0.48184827766853489</v>
      </c>
      <c r="J195" s="22">
        <v>0.27724675914084046</v>
      </c>
      <c r="K195" s="22">
        <v>7.9043352114087417E-2</v>
      </c>
      <c r="L195" s="22">
        <v>0.70169988175543074</v>
      </c>
      <c r="M195" s="22">
        <v>0.60318504353972857</v>
      </c>
      <c r="N195" s="22">
        <v>0.60928673655629628</v>
      </c>
      <c r="O195" s="22">
        <v>0.61080277212400158</v>
      </c>
      <c r="P195" s="23">
        <v>0.46921568865303354</v>
      </c>
      <c r="Q195" s="33"/>
    </row>
    <row r="196" spans="1:17" x14ac:dyDescent="0.3">
      <c r="A196" s="20" t="s">
        <v>177</v>
      </c>
      <c r="B196" s="21">
        <v>6.9189509381425013E-2</v>
      </c>
      <c r="C196" s="22">
        <v>8.9650299437237874E-2</v>
      </c>
      <c r="D196" s="22">
        <v>6.2044660252916835E-2</v>
      </c>
      <c r="E196" s="22">
        <v>3.2205133226283149E-2</v>
      </c>
      <c r="F196" s="22">
        <v>1.0855391680335415E-2</v>
      </c>
      <c r="G196" s="22">
        <v>2.6762389727130804E-2</v>
      </c>
      <c r="H196" s="22">
        <v>2.1678265793448514E-2</v>
      </c>
      <c r="I196" s="22">
        <v>1.9607792627850097E-2</v>
      </c>
      <c r="J196" s="22">
        <v>1.0397836345765224E-2</v>
      </c>
      <c r="K196" s="22">
        <v>8.6744059466820865E-3</v>
      </c>
      <c r="L196" s="22">
        <v>6.0041696014412421E-2</v>
      </c>
      <c r="M196" s="22">
        <v>0.10048853965716296</v>
      </c>
      <c r="N196" s="22">
        <v>8.2343085814253064E-2</v>
      </c>
      <c r="O196" s="22">
        <v>5.7984040589813574E-2</v>
      </c>
      <c r="P196" s="23">
        <v>2.0895253524627316E-2</v>
      </c>
      <c r="Q196" s="33"/>
    </row>
    <row r="197" spans="1:17" x14ac:dyDescent="0.3">
      <c r="A197" s="20" t="s">
        <v>178</v>
      </c>
      <c r="B197" s="26">
        <v>0</v>
      </c>
      <c r="C197" s="24">
        <v>0</v>
      </c>
      <c r="D197" s="22">
        <v>1.3189620430178531E-3</v>
      </c>
      <c r="E197" s="22">
        <v>9.422658619848619E-3</v>
      </c>
      <c r="F197" s="22">
        <v>4.909989437408651E-3</v>
      </c>
      <c r="G197" s="22">
        <v>3.2766667008768597E-3</v>
      </c>
      <c r="H197" s="22">
        <v>6.9223452772331556E-3</v>
      </c>
      <c r="I197" s="22">
        <v>6.3890713165046494E-3</v>
      </c>
      <c r="J197" s="22">
        <v>5.0969097106587282E-3</v>
      </c>
      <c r="K197" s="22">
        <v>1.8064618243597158E-3</v>
      </c>
      <c r="L197" s="24">
        <v>0</v>
      </c>
      <c r="M197" s="24">
        <v>0</v>
      </c>
      <c r="N197" s="22">
        <v>6.0561501263469255E-4</v>
      </c>
      <c r="O197" s="22">
        <v>4.7678223545974605E-3</v>
      </c>
      <c r="P197" s="23">
        <v>8.3064814120709096E-3</v>
      </c>
      <c r="Q197" s="33"/>
    </row>
    <row r="198" spans="1:17" x14ac:dyDescent="0.3">
      <c r="A198" s="20" t="s">
        <v>179</v>
      </c>
      <c r="B198" s="26">
        <v>0</v>
      </c>
      <c r="C198" s="24">
        <v>0</v>
      </c>
      <c r="D198" s="22">
        <v>4.1755709643988102E-4</v>
      </c>
      <c r="E198" s="22">
        <v>3.8666446299497753E-4</v>
      </c>
      <c r="F198" s="22">
        <v>4.3938739722219648E-3</v>
      </c>
      <c r="G198" s="22">
        <v>5.4012229241794937E-5</v>
      </c>
      <c r="H198" s="24">
        <v>0</v>
      </c>
      <c r="I198" s="24">
        <v>0</v>
      </c>
      <c r="J198" s="24">
        <v>0</v>
      </c>
      <c r="K198" s="22">
        <v>4.2757969674472032E-3</v>
      </c>
      <c r="L198" s="24">
        <v>0</v>
      </c>
      <c r="M198" s="24">
        <v>0</v>
      </c>
      <c r="N198" s="24">
        <v>0</v>
      </c>
      <c r="O198" s="22">
        <v>5.4560003195122512E-4</v>
      </c>
      <c r="P198" s="23">
        <v>5.0433758932547689E-3</v>
      </c>
      <c r="Q198" s="33"/>
    </row>
    <row r="199" spans="1:17" x14ac:dyDescent="0.3">
      <c r="A199" s="20" t="s">
        <v>180</v>
      </c>
      <c r="B199" s="26">
        <v>0</v>
      </c>
      <c r="C199" s="22">
        <v>2.3107408527025444E-3</v>
      </c>
      <c r="D199" s="22">
        <v>2.8846515841625821E-2</v>
      </c>
      <c r="E199" s="22">
        <v>0.16538032841218178</v>
      </c>
      <c r="F199" s="22">
        <v>0.69980602410114268</v>
      </c>
      <c r="G199" s="22">
        <v>9.9532003499849725E-2</v>
      </c>
      <c r="H199" s="22">
        <v>0.16709652516041726</v>
      </c>
      <c r="I199" s="22">
        <v>0.46046306436069845</v>
      </c>
      <c r="J199" s="22">
        <v>0.69528028001385889</v>
      </c>
      <c r="K199" s="22">
        <v>0.9052513060746703</v>
      </c>
      <c r="L199" s="24">
        <v>0</v>
      </c>
      <c r="M199" s="24">
        <v>0</v>
      </c>
      <c r="N199" s="22">
        <v>8.9812717152050296E-3</v>
      </c>
      <c r="O199" s="22">
        <v>4.2713217177078655E-2</v>
      </c>
      <c r="P199" s="23">
        <v>0.40977534850886477</v>
      </c>
      <c r="Q199" s="33"/>
    </row>
    <row r="200" spans="1:17" x14ac:dyDescent="0.3">
      <c r="A200" s="20" t="s">
        <v>181</v>
      </c>
      <c r="B200" s="26">
        <v>0</v>
      </c>
      <c r="C200" s="24">
        <v>0</v>
      </c>
      <c r="D200" s="22">
        <v>9.9819430735182844E-4</v>
      </c>
      <c r="E200" s="24">
        <v>0</v>
      </c>
      <c r="F200" s="24">
        <v>0</v>
      </c>
      <c r="G200" s="22">
        <v>2.3983234738365606E-3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2">
        <v>4.0888942373638795E-4</v>
      </c>
      <c r="O200" s="22">
        <v>5.5262076856482469E-5</v>
      </c>
      <c r="P200" s="25">
        <v>0</v>
      </c>
      <c r="Q200" s="33"/>
    </row>
    <row r="201" spans="1:17" x14ac:dyDescent="0.3">
      <c r="A201" s="20" t="s">
        <v>182</v>
      </c>
      <c r="B201" s="21">
        <v>4.3040793431219802E-3</v>
      </c>
      <c r="C201" s="22">
        <v>1.3599880076064719E-2</v>
      </c>
      <c r="D201" s="22">
        <v>2.5307958066033965E-2</v>
      </c>
      <c r="E201" s="22">
        <v>1.856237581788282E-2</v>
      </c>
      <c r="F201" s="22">
        <v>8.4909384554309548E-4</v>
      </c>
      <c r="G201" s="22">
        <v>8.0680299575798635E-3</v>
      </c>
      <c r="H201" s="22">
        <v>1.2765701743473177E-3</v>
      </c>
      <c r="I201" s="22">
        <v>1.2600602247512505E-3</v>
      </c>
      <c r="J201" s="22">
        <v>2.1531783719327051E-3</v>
      </c>
      <c r="K201" s="24">
        <v>0</v>
      </c>
      <c r="L201" s="22">
        <v>5.427353889461372E-3</v>
      </c>
      <c r="M201" s="22">
        <v>1.0909474347433118E-2</v>
      </c>
      <c r="N201" s="22">
        <v>1.2277959705756528E-2</v>
      </c>
      <c r="O201" s="22">
        <v>3.6970825691859714E-2</v>
      </c>
      <c r="P201" s="23">
        <v>1.5284504624231971E-2</v>
      </c>
      <c r="Q201" s="33"/>
    </row>
    <row r="202" spans="1:17" x14ac:dyDescent="0.3">
      <c r="A202" s="20" t="s">
        <v>183</v>
      </c>
      <c r="B202" s="21">
        <v>3.9437483055961078E-3</v>
      </c>
      <c r="C202" s="22">
        <v>1.2463111673820446E-2</v>
      </c>
      <c r="D202" s="22">
        <v>3.6312919251527569E-2</v>
      </c>
      <c r="E202" s="22">
        <v>6.4220062099615109E-3</v>
      </c>
      <c r="F202" s="24">
        <v>0</v>
      </c>
      <c r="G202" s="22">
        <v>2.0626006179340489E-2</v>
      </c>
      <c r="H202" s="22">
        <v>2.5460995446114879E-3</v>
      </c>
      <c r="I202" s="24">
        <v>0</v>
      </c>
      <c r="J202" s="24">
        <v>0</v>
      </c>
      <c r="K202" s="24">
        <v>0</v>
      </c>
      <c r="L202" s="22">
        <v>1.0119434495513163E-3</v>
      </c>
      <c r="M202" s="22">
        <v>8.8872102161570987E-3</v>
      </c>
      <c r="N202" s="22">
        <v>2.1981173217681588E-2</v>
      </c>
      <c r="O202" s="22">
        <v>3.4925060874784093E-2</v>
      </c>
      <c r="P202" s="23">
        <v>3.0279178663486809E-3</v>
      </c>
      <c r="Q202" s="33"/>
    </row>
    <row r="203" spans="1:17" x14ac:dyDescent="0.3">
      <c r="A203" s="20" t="s">
        <v>184</v>
      </c>
      <c r="B203" s="21">
        <v>7.604019766500987E-2</v>
      </c>
      <c r="C203" s="22">
        <v>0.11883758241907341</v>
      </c>
      <c r="D203" s="22">
        <v>0.12912159067331111</v>
      </c>
      <c r="E203" s="22">
        <v>4.6136902298035208E-2</v>
      </c>
      <c r="F203" s="22">
        <v>3.4071239056761068E-3</v>
      </c>
      <c r="G203" s="22">
        <v>2.0373578324214162E-2</v>
      </c>
      <c r="H203" s="22">
        <v>1.1846622150056364E-2</v>
      </c>
      <c r="I203" s="22">
        <v>4.3884143063023821E-3</v>
      </c>
      <c r="J203" s="22">
        <v>1.3785524003852067E-3</v>
      </c>
      <c r="K203" s="24">
        <v>0</v>
      </c>
      <c r="L203" s="22">
        <v>7.4310524342387482E-2</v>
      </c>
      <c r="M203" s="22">
        <v>0.1036298973753404</v>
      </c>
      <c r="N203" s="22">
        <v>0.12973835008923182</v>
      </c>
      <c r="O203" s="22">
        <v>0.13927264787128252</v>
      </c>
      <c r="P203" s="23">
        <v>3.6805936584603557E-2</v>
      </c>
      <c r="Q203" s="33"/>
    </row>
    <row r="204" spans="1:17" x14ac:dyDescent="0.3">
      <c r="A204" s="20" t="s">
        <v>185</v>
      </c>
      <c r="B204" s="21">
        <v>2.4175406881449753E-2</v>
      </c>
      <c r="C204" s="22">
        <v>5.5992356461082061E-2</v>
      </c>
      <c r="D204" s="22">
        <v>6.0890001664125344E-2</v>
      </c>
      <c r="E204" s="22">
        <v>2.3656859463925969E-2</v>
      </c>
      <c r="F204" s="22">
        <v>3.9325440264485999E-3</v>
      </c>
      <c r="G204" s="22">
        <v>2.6926638883931667E-2</v>
      </c>
      <c r="H204" s="22">
        <v>1.7149406307899955E-2</v>
      </c>
      <c r="I204" s="22">
        <v>8.5742177030274681E-3</v>
      </c>
      <c r="J204" s="22">
        <v>1.9322231143231892E-3</v>
      </c>
      <c r="K204" s="22">
        <v>1.9542498098391722E-3</v>
      </c>
      <c r="L204" s="22">
        <v>2.3997386647551265E-2</v>
      </c>
      <c r="M204" s="22">
        <v>4.8154023515558086E-2</v>
      </c>
      <c r="N204" s="22">
        <v>6.8087371584675524E-2</v>
      </c>
      <c r="O204" s="22">
        <v>4.9605653109036911E-2</v>
      </c>
      <c r="P204" s="23">
        <v>1.6223500413048122E-2</v>
      </c>
      <c r="Q204" s="33"/>
    </row>
    <row r="205" spans="1:17" x14ac:dyDescent="0.3">
      <c r="A205" s="20" t="s">
        <v>186</v>
      </c>
      <c r="B205" s="21">
        <v>1.7076923038535158E-2</v>
      </c>
      <c r="C205" s="22">
        <v>3.4934762354161042E-2</v>
      </c>
      <c r="D205" s="22">
        <v>4.383468581878236E-2</v>
      </c>
      <c r="E205" s="22">
        <v>1.3423907728007417E-2</v>
      </c>
      <c r="F205" s="22">
        <v>4.3785284854552927E-3</v>
      </c>
      <c r="G205" s="22">
        <v>1.6371886381776068E-2</v>
      </c>
      <c r="H205" s="22">
        <v>7.2310227130221423E-3</v>
      </c>
      <c r="I205" s="22">
        <v>3.9847802752839209E-3</v>
      </c>
      <c r="J205" s="22">
        <v>6.695824442889845E-3</v>
      </c>
      <c r="K205" s="22">
        <v>4.4692577123310714E-4</v>
      </c>
      <c r="L205" s="22">
        <v>1.2402283547963536E-2</v>
      </c>
      <c r="M205" s="22">
        <v>4.1164599337138924E-2</v>
      </c>
      <c r="N205" s="22">
        <v>4.2113100250032877E-2</v>
      </c>
      <c r="O205" s="22">
        <v>3.8118665740120516E-2</v>
      </c>
      <c r="P205" s="23">
        <v>7.278758666432455E-3</v>
      </c>
      <c r="Q205" s="33"/>
    </row>
    <row r="206" spans="1:17" x14ac:dyDescent="0.3">
      <c r="A206" s="20" t="s">
        <v>187</v>
      </c>
      <c r="B206" s="21">
        <v>0.25274530377413262</v>
      </c>
      <c r="C206" s="22">
        <v>0.16897374225535086</v>
      </c>
      <c r="D206" s="22">
        <v>0.1125592230258972</v>
      </c>
      <c r="E206" s="22">
        <v>3.2718131625179524E-2</v>
      </c>
      <c r="F206" s="22">
        <v>1.6290142229882416E-3</v>
      </c>
      <c r="G206" s="22">
        <v>9.3704174562207795E-2</v>
      </c>
      <c r="H206" s="22">
        <v>2.1250857273153626E-2</v>
      </c>
      <c r="I206" s="22">
        <v>4.1397487490383543E-3</v>
      </c>
      <c r="J206" s="24">
        <v>0</v>
      </c>
      <c r="K206" s="24">
        <v>0</v>
      </c>
      <c r="L206" s="22">
        <v>0.25930137265841469</v>
      </c>
      <c r="M206" s="22">
        <v>0.18808000036198347</v>
      </c>
      <c r="N206" s="22">
        <v>0.14702921487519519</v>
      </c>
      <c r="O206" s="22">
        <v>9.3162349961869159E-2</v>
      </c>
      <c r="P206" s="23">
        <v>1.6270502115419434E-2</v>
      </c>
      <c r="Q206" s="33"/>
    </row>
    <row r="207" spans="1:17" x14ac:dyDescent="0.3">
      <c r="A207" s="20" t="s">
        <v>188</v>
      </c>
      <c r="B207" s="21">
        <v>8.7503441620870336E-4</v>
      </c>
      <c r="C207" s="22">
        <v>8.0304577065217313E-3</v>
      </c>
      <c r="D207" s="22">
        <v>1.5945977095264286E-2</v>
      </c>
      <c r="E207" s="22">
        <v>2.0817455448851434E-3</v>
      </c>
      <c r="F207" s="24">
        <v>0</v>
      </c>
      <c r="G207" s="22">
        <v>3.8023493532255126E-3</v>
      </c>
      <c r="H207" s="24">
        <v>0</v>
      </c>
      <c r="I207" s="24">
        <v>0</v>
      </c>
      <c r="J207" s="24">
        <v>0</v>
      </c>
      <c r="K207" s="24">
        <v>0</v>
      </c>
      <c r="L207" s="22">
        <v>2.537468930975735E-4</v>
      </c>
      <c r="M207" s="22">
        <v>4.6154733576183066E-3</v>
      </c>
      <c r="N207" s="22">
        <v>1.4684951494765333E-2</v>
      </c>
      <c r="O207" s="22">
        <v>1.3007865133415458E-2</v>
      </c>
      <c r="P207" s="23">
        <v>1.8643535524696169E-3</v>
      </c>
      <c r="Q207" s="33"/>
    </row>
    <row r="208" spans="1:17" x14ac:dyDescent="0.3">
      <c r="A208" s="20" t="s">
        <v>189</v>
      </c>
      <c r="B208" s="21">
        <v>9.8565510381167713E-4</v>
      </c>
      <c r="C208" s="22">
        <v>3.9575978793057305E-2</v>
      </c>
      <c r="D208" s="22">
        <v>0.12895096242643844</v>
      </c>
      <c r="E208" s="22">
        <v>0.43668115434719146</v>
      </c>
      <c r="F208" s="22">
        <v>0.57452963198982743</v>
      </c>
      <c r="G208" s="22">
        <v>0.23465034254163294</v>
      </c>
      <c r="H208" s="22">
        <v>0.41199662298947504</v>
      </c>
      <c r="I208" s="22">
        <v>0.46366978624893668</v>
      </c>
      <c r="J208" s="22">
        <v>0.4519027083421237</v>
      </c>
      <c r="K208" s="22">
        <v>0.47156847839454175</v>
      </c>
      <c r="L208" s="24">
        <v>0</v>
      </c>
      <c r="M208" s="22">
        <v>1.7959640458836201E-2</v>
      </c>
      <c r="N208" s="22">
        <v>6.365970570657957E-2</v>
      </c>
      <c r="O208" s="22">
        <v>0.1771595354989641</v>
      </c>
      <c r="P208" s="23">
        <v>0.66541118639873076</v>
      </c>
      <c r="Q208" s="33"/>
    </row>
    <row r="209" spans="1:17" x14ac:dyDescent="0.3">
      <c r="A209" s="20" t="s">
        <v>190</v>
      </c>
      <c r="B209" s="21">
        <v>6.7874093978276149E-3</v>
      </c>
      <c r="C209" s="22">
        <v>1.0528061335010191E-2</v>
      </c>
      <c r="D209" s="22">
        <v>1.3762413132563656E-2</v>
      </c>
      <c r="E209" s="22">
        <v>1.5248133522175206E-2</v>
      </c>
      <c r="F209" s="22">
        <v>1.3083787182604308E-2</v>
      </c>
      <c r="G209" s="22">
        <v>2.1826749000878692E-2</v>
      </c>
      <c r="H209" s="22">
        <v>1.3277350057115863E-2</v>
      </c>
      <c r="I209" s="22">
        <v>1.2044313728550448E-2</v>
      </c>
      <c r="J209" s="22">
        <v>2.1179623662070088E-2</v>
      </c>
      <c r="K209" s="22">
        <v>1.6519387294979305E-2</v>
      </c>
      <c r="L209" s="22">
        <v>6.8275118677620502E-3</v>
      </c>
      <c r="M209" s="22">
        <v>5.9286994442784647E-3</v>
      </c>
      <c r="N209" s="22">
        <v>1.4718276985934527E-2</v>
      </c>
      <c r="O209" s="22">
        <v>1.4351217199659014E-2</v>
      </c>
      <c r="P209" s="23">
        <v>9.3872449171505511E-3</v>
      </c>
      <c r="Q209" s="33"/>
    </row>
    <row r="210" spans="1:17" x14ac:dyDescent="0.3">
      <c r="A210" s="20" t="s">
        <v>191</v>
      </c>
      <c r="B210" s="21">
        <v>2.5795538306690267E-2</v>
      </c>
      <c r="C210" s="22">
        <v>6.3109247777454386E-2</v>
      </c>
      <c r="D210" s="22">
        <v>7.6136729494523173E-2</v>
      </c>
      <c r="E210" s="22">
        <v>9.5863464147820182E-2</v>
      </c>
      <c r="F210" s="22">
        <v>4.6724073616087797E-2</v>
      </c>
      <c r="G210" s="22">
        <v>8.6321969791335537E-2</v>
      </c>
      <c r="H210" s="22">
        <v>5.1233182900905685E-2</v>
      </c>
      <c r="I210" s="22">
        <v>6.6692348626916947E-2</v>
      </c>
      <c r="J210" s="22">
        <v>4.5886253613512E-2</v>
      </c>
      <c r="K210" s="22">
        <v>3.3652080837709673E-2</v>
      </c>
      <c r="L210" s="22">
        <v>2.6244275147574995E-2</v>
      </c>
      <c r="M210" s="22">
        <v>4.474775636581E-2</v>
      </c>
      <c r="N210" s="22">
        <v>6.8448000032438672E-2</v>
      </c>
      <c r="O210" s="22">
        <v>9.4262469663431395E-2</v>
      </c>
      <c r="P210" s="23">
        <v>8.4872511931904787E-2</v>
      </c>
      <c r="Q210" s="33"/>
    </row>
    <row r="211" spans="1:17" x14ac:dyDescent="0.3">
      <c r="A211" s="20" t="s">
        <v>192</v>
      </c>
      <c r="B211" s="21">
        <v>5.6937734213333173E-3</v>
      </c>
      <c r="C211" s="22">
        <v>9.7578943535060903E-3</v>
      </c>
      <c r="D211" s="22">
        <v>2.2875352785634177E-2</v>
      </c>
      <c r="E211" s="22">
        <v>0.13908473452060088</v>
      </c>
      <c r="F211" s="22">
        <v>0.31455102727341461</v>
      </c>
      <c r="G211" s="22">
        <v>0.16207248949769806</v>
      </c>
      <c r="H211" s="22">
        <v>0.33871481614822069</v>
      </c>
      <c r="I211" s="22">
        <v>0.37965810838545622</v>
      </c>
      <c r="J211" s="22">
        <v>0.44451000479279529</v>
      </c>
      <c r="K211" s="22">
        <v>0.45612033422758269</v>
      </c>
      <c r="L211" s="22">
        <v>2.5850841002360778E-3</v>
      </c>
      <c r="M211" s="22">
        <v>1.0543736677163797E-2</v>
      </c>
      <c r="N211" s="22">
        <v>1.4027178254641396E-2</v>
      </c>
      <c r="O211" s="22">
        <v>1.5467915524278709E-2</v>
      </c>
      <c r="P211" s="23">
        <v>2.994515396366897E-2</v>
      </c>
      <c r="Q211" s="33"/>
    </row>
    <row r="212" spans="1:17" x14ac:dyDescent="0.3">
      <c r="A212" s="20" t="s">
        <v>193</v>
      </c>
      <c r="B212" s="21">
        <v>0.58068706252419511</v>
      </c>
      <c r="C212" s="22">
        <v>0.461915981681849</v>
      </c>
      <c r="D212" s="22">
        <v>0.33305103693272925</v>
      </c>
      <c r="E212" s="22">
        <v>0.17012058477433314</v>
      </c>
      <c r="F212" s="22">
        <v>3.6915175451953913E-2</v>
      </c>
      <c r="G212" s="22">
        <v>0.30379161196970889</v>
      </c>
      <c r="H212" s="22">
        <v>0.12347744974119171</v>
      </c>
      <c r="I212" s="22">
        <v>5.5588221751736083E-2</v>
      </c>
      <c r="J212" s="22">
        <v>2.4361631259968031E-2</v>
      </c>
      <c r="K212" s="22">
        <v>1.973854366411449E-2</v>
      </c>
      <c r="L212" s="22">
        <v>0.58676177522865725</v>
      </c>
      <c r="M212" s="22">
        <v>0.51295750700767739</v>
      </c>
      <c r="N212" s="22">
        <v>0.40227320589115756</v>
      </c>
      <c r="O212" s="22">
        <v>0.29261168856002467</v>
      </c>
      <c r="P212" s="23">
        <v>0.11362842896599144</v>
      </c>
      <c r="Q212" s="33"/>
    </row>
    <row r="213" spans="1:17" x14ac:dyDescent="0.3">
      <c r="A213" s="20" t="s">
        <v>194</v>
      </c>
      <c r="B213" s="21">
        <v>8.8986782208605973E-4</v>
      </c>
      <c r="C213" s="22">
        <v>2.2809431130487476E-3</v>
      </c>
      <c r="D213" s="22">
        <v>1.12231818114237E-3</v>
      </c>
      <c r="E213" s="24">
        <v>0</v>
      </c>
      <c r="F213" s="24">
        <v>0</v>
      </c>
      <c r="G213" s="22">
        <v>1.4641735564702692E-3</v>
      </c>
      <c r="H213" s="24">
        <v>0</v>
      </c>
      <c r="I213" s="24">
        <v>0</v>
      </c>
      <c r="J213" s="24">
        <v>0</v>
      </c>
      <c r="K213" s="24">
        <v>0</v>
      </c>
      <c r="L213" s="22">
        <v>8.76742227342441E-4</v>
      </c>
      <c r="M213" s="22">
        <v>2.4219815350041405E-3</v>
      </c>
      <c r="N213" s="22">
        <v>9.6151191190934878E-4</v>
      </c>
      <c r="O213" s="22">
        <v>9.1576784700798681E-4</v>
      </c>
      <c r="P213" s="25">
        <v>0</v>
      </c>
      <c r="Q213" s="33"/>
    </row>
    <row r="214" spans="1:17" x14ac:dyDescent="0.3">
      <c r="A214" s="20" t="s">
        <v>195</v>
      </c>
      <c r="B214" s="26">
        <v>0</v>
      </c>
      <c r="C214" s="24">
        <v>0</v>
      </c>
      <c r="D214" s="22">
        <v>1.2883145202782743E-4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2">
        <v>1.6833732426536807E-4</v>
      </c>
      <c r="P214" s="25">
        <v>0</v>
      </c>
      <c r="Q214" s="33"/>
    </row>
    <row r="215" spans="1:17" x14ac:dyDescent="0.3">
      <c r="A215" s="20" t="s">
        <v>196</v>
      </c>
      <c r="B215" s="21">
        <v>0.56904310255568458</v>
      </c>
      <c r="C215" s="22">
        <v>0.47575589904165766</v>
      </c>
      <c r="D215" s="22">
        <v>0.39567046459704613</v>
      </c>
      <c r="E215" s="22">
        <v>0.27900744668670913</v>
      </c>
      <c r="F215" s="22">
        <v>0.33800948689805727</v>
      </c>
      <c r="G215" s="22">
        <v>0.22119108687191771</v>
      </c>
      <c r="H215" s="22">
        <v>0.20332968177843061</v>
      </c>
      <c r="I215" s="22">
        <v>0.25617186524034502</v>
      </c>
      <c r="J215" s="22">
        <v>0.36395057109274437</v>
      </c>
      <c r="K215" s="22">
        <v>0.42580532996889103</v>
      </c>
      <c r="L215" s="22">
        <v>0.58000491245105357</v>
      </c>
      <c r="M215" s="22">
        <v>0.50273266010971895</v>
      </c>
      <c r="N215" s="22">
        <v>0.45782914839011701</v>
      </c>
      <c r="O215" s="22">
        <v>0.38450946803185249</v>
      </c>
      <c r="P215" s="23">
        <v>0.32988163858778746</v>
      </c>
      <c r="Q215" s="33"/>
    </row>
    <row r="216" spans="1:17" x14ac:dyDescent="0.3">
      <c r="A216" s="20" t="s">
        <v>51</v>
      </c>
      <c r="B216" s="21">
        <v>0.99540693456889051</v>
      </c>
      <c r="C216" s="22">
        <v>0.94002350193183437</v>
      </c>
      <c r="D216" s="22">
        <v>0.67755219441756254</v>
      </c>
      <c r="E216" s="22">
        <v>0.28258388545085134</v>
      </c>
      <c r="F216" s="22">
        <v>0.25617555759385219</v>
      </c>
      <c r="G216" s="22">
        <v>0.26171007761859194</v>
      </c>
      <c r="H216" s="22">
        <v>0.18703117650429979</v>
      </c>
      <c r="I216" s="22">
        <v>0.21214562305170437</v>
      </c>
      <c r="J216" s="22">
        <v>0.25482582646949764</v>
      </c>
      <c r="K216" s="22">
        <v>0.38607678170447862</v>
      </c>
      <c r="L216" s="22">
        <v>0.99655234269638571</v>
      </c>
      <c r="M216" s="22">
        <v>0.972572811854298</v>
      </c>
      <c r="N216" s="22">
        <v>0.88351094208380243</v>
      </c>
      <c r="O216" s="22">
        <v>0.61867481092226639</v>
      </c>
      <c r="P216" s="23">
        <v>0.2727112490469138</v>
      </c>
      <c r="Q216" s="33"/>
    </row>
    <row r="217" spans="1:17" x14ac:dyDescent="0.3">
      <c r="A217" s="20" t="s">
        <v>52</v>
      </c>
      <c r="B217" s="26">
        <v>2.0903175515824044</v>
      </c>
      <c r="C217" s="24">
        <v>2.3113946310815807</v>
      </c>
      <c r="D217" s="24">
        <v>2.5245610992022183</v>
      </c>
      <c r="E217" s="24">
        <v>2.4965795478918085</v>
      </c>
      <c r="F217" s="24">
        <v>1.9987105703408872</v>
      </c>
      <c r="G217" s="24">
        <v>2.8028528517215299</v>
      </c>
      <c r="H217" s="24">
        <v>2.573702198582049</v>
      </c>
      <c r="I217" s="24">
        <v>2.2071593370574134</v>
      </c>
      <c r="J217" s="24">
        <v>2.1416856035486282</v>
      </c>
      <c r="K217" s="24">
        <v>1.63354409909315</v>
      </c>
      <c r="L217" s="24">
        <v>2.0314933187140625</v>
      </c>
      <c r="M217" s="24">
        <v>2.3174369593386257</v>
      </c>
      <c r="N217" s="24">
        <v>2.3213986246403628</v>
      </c>
      <c r="O217" s="24">
        <v>2.5516406706912709</v>
      </c>
      <c r="P217" s="25">
        <v>2.1928548375887176</v>
      </c>
      <c r="Q217" s="33"/>
    </row>
    <row r="218" spans="1:17" x14ac:dyDescent="0.3">
      <c r="A218" s="20" t="s">
        <v>199</v>
      </c>
      <c r="B218" s="21">
        <v>0.42081939678916225</v>
      </c>
      <c r="C218" s="22">
        <v>0.25702194565083109</v>
      </c>
      <c r="D218" s="22">
        <v>0.12370825550814413</v>
      </c>
      <c r="E218" s="22">
        <v>3.3819836889598394E-2</v>
      </c>
      <c r="F218" s="22">
        <v>1.8017744339656923E-2</v>
      </c>
      <c r="G218" s="22">
        <v>7.9788517129488035E-2</v>
      </c>
      <c r="H218" s="22">
        <v>1.7366308239874471E-2</v>
      </c>
      <c r="I218" s="22">
        <v>2.1405831695083529E-2</v>
      </c>
      <c r="J218" s="22">
        <v>1.8283303256122718E-2</v>
      </c>
      <c r="K218" s="22">
        <v>1.6956556790905068E-2</v>
      </c>
      <c r="L218" s="22">
        <v>0.44588601269657768</v>
      </c>
      <c r="M218" s="22">
        <v>0.30173483348281072</v>
      </c>
      <c r="N218" s="22">
        <v>0.19102274750875467</v>
      </c>
      <c r="O218" s="22">
        <v>0.10395203120403003</v>
      </c>
      <c r="P218" s="23">
        <v>2.5309438392147693E-2</v>
      </c>
      <c r="Q218" s="33"/>
    </row>
    <row r="219" spans="1:17" x14ac:dyDescent="0.3">
      <c r="A219" s="20" t="s">
        <v>200</v>
      </c>
      <c r="B219" s="21">
        <v>0.13918075173994027</v>
      </c>
      <c r="C219" s="22">
        <v>7.4725089404671888E-2</v>
      </c>
      <c r="D219" s="22">
        <v>3.6303293575840792E-2</v>
      </c>
      <c r="E219" s="22">
        <v>8.7078326713233949E-3</v>
      </c>
      <c r="F219" s="22">
        <v>5.3870702261107437E-3</v>
      </c>
      <c r="G219" s="22">
        <v>2.1589040623807509E-2</v>
      </c>
      <c r="H219" s="22">
        <v>5.062579983238071E-3</v>
      </c>
      <c r="I219" s="22">
        <v>8.0572968347624556E-3</v>
      </c>
      <c r="J219" s="22">
        <v>6.5806391517279367E-3</v>
      </c>
      <c r="K219" s="22">
        <v>3.7875208949173572E-3</v>
      </c>
      <c r="L219" s="22">
        <v>0.14869686076060692</v>
      </c>
      <c r="M219" s="22">
        <v>9.1402271540143257E-2</v>
      </c>
      <c r="N219" s="22">
        <v>5.7528396542423386E-2</v>
      </c>
      <c r="O219" s="22">
        <v>2.4582329980524082E-2</v>
      </c>
      <c r="P219" s="23">
        <v>9.1482713423378815E-3</v>
      </c>
      <c r="Q219" s="33"/>
    </row>
    <row r="220" spans="1:17" x14ac:dyDescent="0.3">
      <c r="A220" s="20" t="s">
        <v>201</v>
      </c>
      <c r="B220" s="21">
        <v>9.8469446002946132E-2</v>
      </c>
      <c r="C220" s="22">
        <v>8.9303737204906419E-2</v>
      </c>
      <c r="D220" s="22">
        <v>4.6002322596380207E-2</v>
      </c>
      <c r="E220" s="22">
        <v>1.5443697980375891E-2</v>
      </c>
      <c r="F220" s="22">
        <v>9.5599524088061452E-3</v>
      </c>
      <c r="G220" s="22">
        <v>1.4504345607580089E-2</v>
      </c>
      <c r="H220" s="22">
        <v>3.6713356754182629E-3</v>
      </c>
      <c r="I220" s="22">
        <v>5.0876881582131404E-3</v>
      </c>
      <c r="J220" s="22">
        <v>1.6133909516723637E-3</v>
      </c>
      <c r="K220" s="22">
        <v>2.5958642866577692E-2</v>
      </c>
      <c r="L220" s="22">
        <v>0.10174540960085057</v>
      </c>
      <c r="M220" s="22">
        <v>0.10179331665311542</v>
      </c>
      <c r="N220" s="22">
        <v>6.4500123812945093E-2</v>
      </c>
      <c r="O220" s="22">
        <v>4.3702958501711076E-2</v>
      </c>
      <c r="P220" s="23">
        <v>1.5021750133335027E-2</v>
      </c>
      <c r="Q220" s="33"/>
    </row>
    <row r="221" spans="1:17" x14ac:dyDescent="0.3">
      <c r="A221" s="20" t="s">
        <v>202</v>
      </c>
      <c r="B221" s="21">
        <v>0.32971887408368045</v>
      </c>
      <c r="C221" s="22">
        <v>0.20980612995151934</v>
      </c>
      <c r="D221" s="22">
        <v>0.13821741618157291</v>
      </c>
      <c r="E221" s="22">
        <v>4.2421027885484242E-2</v>
      </c>
      <c r="F221" s="22">
        <v>2.2914620919846342E-2</v>
      </c>
      <c r="G221" s="22">
        <v>7.74012350131804E-2</v>
      </c>
      <c r="H221" s="22">
        <v>1.8366230550783739E-2</v>
      </c>
      <c r="I221" s="22">
        <v>1.8383771501258115E-2</v>
      </c>
      <c r="J221" s="22">
        <v>1.9214745476702346E-2</v>
      </c>
      <c r="K221" s="22">
        <v>2.1038202968786279E-2</v>
      </c>
      <c r="L221" s="22">
        <v>0.338542990910561</v>
      </c>
      <c r="M221" s="22">
        <v>0.24237034099656182</v>
      </c>
      <c r="N221" s="22">
        <v>0.17844882862644895</v>
      </c>
      <c r="O221" s="22">
        <v>0.12135618374428997</v>
      </c>
      <c r="P221" s="23">
        <v>4.3002082939159657E-2</v>
      </c>
      <c r="Q221" s="33"/>
    </row>
    <row r="222" spans="1:17" x14ac:dyDescent="0.3">
      <c r="A222" s="20" t="s">
        <v>203</v>
      </c>
      <c r="B222" s="21">
        <v>0.10843091505587342</v>
      </c>
      <c r="C222" s="22">
        <v>6.3346140550275057E-2</v>
      </c>
      <c r="D222" s="22">
        <v>3.8211456208049846E-2</v>
      </c>
      <c r="E222" s="22">
        <v>1.2190538622644315E-2</v>
      </c>
      <c r="F222" s="22">
        <v>8.8888504052561622E-3</v>
      </c>
      <c r="G222" s="22">
        <v>2.103771431803152E-2</v>
      </c>
      <c r="H222" s="22">
        <v>1.8561904362349255E-3</v>
      </c>
      <c r="I222" s="22">
        <v>5.9630253834009918E-3</v>
      </c>
      <c r="J222" s="22">
        <v>5.4638466553859838E-3</v>
      </c>
      <c r="K222" s="22">
        <v>1.8167883544142362E-2</v>
      </c>
      <c r="L222" s="22">
        <v>0.11602582545995292</v>
      </c>
      <c r="M222" s="22">
        <v>7.2437486644815738E-2</v>
      </c>
      <c r="N222" s="22">
        <v>4.6798731707063397E-2</v>
      </c>
      <c r="O222" s="22">
        <v>3.5259945637949063E-2</v>
      </c>
      <c r="P222" s="23">
        <v>1.5840960146542266E-2</v>
      </c>
      <c r="Q222" s="33"/>
    </row>
    <row r="223" spans="1:17" x14ac:dyDescent="0.3">
      <c r="A223" s="20" t="s">
        <v>204</v>
      </c>
      <c r="B223" s="21">
        <v>0.11874842015063707</v>
      </c>
      <c r="C223" s="22">
        <v>6.9533584696720732E-2</v>
      </c>
      <c r="D223" s="22">
        <v>4.0042646904408764E-2</v>
      </c>
      <c r="E223" s="22">
        <v>1.7345065025259961E-2</v>
      </c>
      <c r="F223" s="22">
        <v>9.8436607476369512E-3</v>
      </c>
      <c r="G223" s="22">
        <v>1.0381693695762967E-2</v>
      </c>
      <c r="H223" s="22">
        <v>8.4397458669495072E-3</v>
      </c>
      <c r="I223" s="22">
        <v>6.0663001878158334E-3</v>
      </c>
      <c r="J223" s="22">
        <v>8.6094502934573654E-3</v>
      </c>
      <c r="K223" s="22">
        <v>1.6447087464871484E-2</v>
      </c>
      <c r="L223" s="22">
        <v>0.12802830869052587</v>
      </c>
      <c r="M223" s="22">
        <v>7.746725619695298E-2</v>
      </c>
      <c r="N223" s="22">
        <v>6.0191402214832414E-2</v>
      </c>
      <c r="O223" s="22">
        <v>3.6133959845352934E-2</v>
      </c>
      <c r="P223" s="23">
        <v>1.8464186757548504E-2</v>
      </c>
      <c r="Q223" s="33"/>
    </row>
    <row r="224" spans="1:17" x14ac:dyDescent="0.3">
      <c r="A224" s="20" t="s">
        <v>205</v>
      </c>
      <c r="B224" s="21">
        <v>0.88777011283210072</v>
      </c>
      <c r="C224" s="22">
        <v>0.62954857089312888</v>
      </c>
      <c r="D224" s="22">
        <v>0.30285055465077243</v>
      </c>
      <c r="E224" s="22">
        <v>9.157776317608321E-2</v>
      </c>
      <c r="F224" s="22">
        <v>1.7821247086447119E-2</v>
      </c>
      <c r="G224" s="22">
        <v>0.13288065131675536</v>
      </c>
      <c r="H224" s="22">
        <v>3.0346781735742866E-2</v>
      </c>
      <c r="I224" s="22">
        <v>8.7518372141788588E-3</v>
      </c>
      <c r="J224" s="22">
        <v>1.1862215801719306E-2</v>
      </c>
      <c r="K224" s="22">
        <v>2.0876242877509121E-2</v>
      </c>
      <c r="L224" s="22">
        <v>0.90847070933765295</v>
      </c>
      <c r="M224" s="22">
        <v>0.76333504276056807</v>
      </c>
      <c r="N224" s="22">
        <v>0.45694141957407669</v>
      </c>
      <c r="O224" s="22">
        <v>0.26123084092427745</v>
      </c>
      <c r="P224" s="23">
        <v>8.3064343561217391E-2</v>
      </c>
      <c r="Q224" s="33"/>
    </row>
    <row r="225" spans="1:17" x14ac:dyDescent="0.3">
      <c r="A225" s="20" t="s">
        <v>206</v>
      </c>
      <c r="B225" s="21">
        <v>2.1639867004415968E-2</v>
      </c>
      <c r="C225" s="22">
        <v>2.5817246936052807E-2</v>
      </c>
      <c r="D225" s="22">
        <v>1.3736557104705963E-2</v>
      </c>
      <c r="E225" s="22">
        <v>5.1240660427541431E-3</v>
      </c>
      <c r="F225" s="22">
        <v>9.2266330609920924E-4</v>
      </c>
      <c r="G225" s="22">
        <v>8.0040135203442928E-3</v>
      </c>
      <c r="H225" s="22">
        <v>1.9593583967016637E-3</v>
      </c>
      <c r="I225" s="24">
        <v>0</v>
      </c>
      <c r="J225" s="22">
        <v>2.2809980280361413E-3</v>
      </c>
      <c r="K225" s="22">
        <v>1.8370333088895069E-3</v>
      </c>
      <c r="L225" s="22">
        <v>1.9513927777664645E-2</v>
      </c>
      <c r="M225" s="22">
        <v>2.4909715118021522E-2</v>
      </c>
      <c r="N225" s="22">
        <v>2.3027941002633005E-2</v>
      </c>
      <c r="O225" s="22">
        <v>1.3008397535578054E-2</v>
      </c>
      <c r="P225" s="23">
        <v>3.1114838074048118E-3</v>
      </c>
      <c r="Q225" s="33"/>
    </row>
    <row r="226" spans="1:17" x14ac:dyDescent="0.3">
      <c r="A226" s="20" t="s">
        <v>207</v>
      </c>
      <c r="B226" s="21">
        <v>7.6802075826163576E-3</v>
      </c>
      <c r="C226" s="22">
        <v>2.7528025386481451E-3</v>
      </c>
      <c r="D226" s="22">
        <v>1.5642416637330202E-3</v>
      </c>
      <c r="E226" s="22">
        <v>1.2130460920118486E-3</v>
      </c>
      <c r="F226" s="24">
        <v>0</v>
      </c>
      <c r="G226" s="24">
        <v>0</v>
      </c>
      <c r="H226" s="22">
        <v>2.3707168947678403E-3</v>
      </c>
      <c r="I226" s="24">
        <v>0</v>
      </c>
      <c r="J226" s="24">
        <v>0</v>
      </c>
      <c r="K226" s="24">
        <v>0</v>
      </c>
      <c r="L226" s="22">
        <v>9.070150444715248E-3</v>
      </c>
      <c r="M226" s="22">
        <v>3.9834071984082122E-3</v>
      </c>
      <c r="N226" s="22">
        <v>1.3552536951926997E-3</v>
      </c>
      <c r="O226" s="22">
        <v>1.433336905096904E-3</v>
      </c>
      <c r="P226" s="23">
        <v>8.2855686380899334E-4</v>
      </c>
      <c r="Q226" s="33"/>
    </row>
    <row r="227" spans="1:17" x14ac:dyDescent="0.3">
      <c r="A227" s="20" t="s">
        <v>208</v>
      </c>
      <c r="B227" s="21">
        <v>0.32529417705703834</v>
      </c>
      <c r="C227" s="22">
        <v>0.26496986694295377</v>
      </c>
      <c r="D227" s="22">
        <v>0.17413853250038333</v>
      </c>
      <c r="E227" s="22">
        <v>5.3919446800690843E-2</v>
      </c>
      <c r="F227" s="22">
        <v>2.1023163215464127E-2</v>
      </c>
      <c r="G227" s="22">
        <v>8.0934625082266301E-2</v>
      </c>
      <c r="H227" s="22">
        <v>3.0574717357282635E-2</v>
      </c>
      <c r="I227" s="22">
        <v>2.874504035561366E-2</v>
      </c>
      <c r="J227" s="22">
        <v>1.9015436214611707E-2</v>
      </c>
      <c r="K227" s="22">
        <v>1.3490359870827286E-2</v>
      </c>
      <c r="L227" s="22">
        <v>0.3363521024218708</v>
      </c>
      <c r="M227" s="22">
        <v>0.28701980244669673</v>
      </c>
      <c r="N227" s="22">
        <v>0.23713994249651404</v>
      </c>
      <c r="O227" s="22">
        <v>0.14431172722630212</v>
      </c>
      <c r="P227" s="23">
        <v>4.3570944579544829E-2</v>
      </c>
      <c r="Q227" s="33"/>
    </row>
    <row r="228" spans="1:17" x14ac:dyDescent="0.3">
      <c r="A228" s="20" t="s">
        <v>209</v>
      </c>
      <c r="B228" s="21">
        <v>0.18443462207163025</v>
      </c>
      <c r="C228" s="22">
        <v>0.13309882140177692</v>
      </c>
      <c r="D228" s="22">
        <v>7.4606671979282349E-2</v>
      </c>
      <c r="E228" s="22">
        <v>2.8730876429920539E-2</v>
      </c>
      <c r="F228" s="22">
        <v>9.8826256696917265E-3</v>
      </c>
      <c r="G228" s="22">
        <v>4.8857697494031807E-2</v>
      </c>
      <c r="H228" s="22">
        <v>1.6568672907059219E-2</v>
      </c>
      <c r="I228" s="22">
        <v>1.2275694726148867E-2</v>
      </c>
      <c r="J228" s="22">
        <v>7.4690479978262577E-3</v>
      </c>
      <c r="K228" s="22">
        <v>1.0980330310497324E-2</v>
      </c>
      <c r="L228" s="22">
        <v>0.18906760488193741</v>
      </c>
      <c r="M228" s="22">
        <v>0.14096303850982553</v>
      </c>
      <c r="N228" s="22">
        <v>0.10571252851197963</v>
      </c>
      <c r="O228" s="22">
        <v>7.4526840586958576E-2</v>
      </c>
      <c r="P228" s="23">
        <v>2.1475969353388816E-2</v>
      </c>
      <c r="Q228" s="33"/>
    </row>
    <row r="229" spans="1:17" x14ac:dyDescent="0.3">
      <c r="A229" s="20" t="s">
        <v>210</v>
      </c>
      <c r="B229" s="21">
        <v>0.26045906962560678</v>
      </c>
      <c r="C229" s="22">
        <v>0.1884797632717583</v>
      </c>
      <c r="D229" s="22">
        <v>9.6677816635652294E-2</v>
      </c>
      <c r="E229" s="22">
        <v>1.9882744384276545E-2</v>
      </c>
      <c r="F229" s="22">
        <v>8.6745423583684724E-3</v>
      </c>
      <c r="G229" s="22">
        <v>3.1597629831025889E-2</v>
      </c>
      <c r="H229" s="22">
        <v>4.6527702698735372E-3</v>
      </c>
      <c r="I229" s="22">
        <v>5.6171495635620548E-3</v>
      </c>
      <c r="J229" s="22">
        <v>7.1948871145143837E-3</v>
      </c>
      <c r="K229" s="22">
        <v>6.4892872271135214E-3</v>
      </c>
      <c r="L229" s="22">
        <v>0.27860690086686429</v>
      </c>
      <c r="M229" s="22">
        <v>0.2109422345836271</v>
      </c>
      <c r="N229" s="22">
        <v>0.14916538008705052</v>
      </c>
      <c r="O229" s="22">
        <v>7.7082870411501581E-2</v>
      </c>
      <c r="P229" s="23">
        <v>2.1778894233928179E-2</v>
      </c>
      <c r="Q229" s="33"/>
    </row>
    <row r="230" spans="1:17" x14ac:dyDescent="0.3">
      <c r="A230" s="20" t="s">
        <v>211</v>
      </c>
      <c r="B230" s="21">
        <v>0.3418167873869275</v>
      </c>
      <c r="C230" s="22">
        <v>0.29023383646814249</v>
      </c>
      <c r="D230" s="22">
        <v>0.20824705802881222</v>
      </c>
      <c r="E230" s="22">
        <v>0.11632906950047493</v>
      </c>
      <c r="F230" s="22">
        <v>9.0983875905995257E-2</v>
      </c>
      <c r="G230" s="22">
        <v>0.10193219314325436</v>
      </c>
      <c r="H230" s="22">
        <v>7.9196069457987198E-2</v>
      </c>
      <c r="I230" s="22">
        <v>9.8686555630256925E-2</v>
      </c>
      <c r="J230" s="22">
        <v>9.0823142668823714E-2</v>
      </c>
      <c r="K230" s="22">
        <v>8.8313772198714682E-2</v>
      </c>
      <c r="L230" s="22">
        <v>0.3466214952525421</v>
      </c>
      <c r="M230" s="22">
        <v>0.29646858355414207</v>
      </c>
      <c r="N230" s="22">
        <v>0.28486004503882945</v>
      </c>
      <c r="O230" s="22">
        <v>0.18336096412880001</v>
      </c>
      <c r="P230" s="23">
        <v>0.12131789208298749</v>
      </c>
      <c r="Q230" s="33"/>
    </row>
    <row r="231" spans="1:17" x14ac:dyDescent="0.3">
      <c r="A231" s="20" t="s">
        <v>212</v>
      </c>
      <c r="B231" s="21">
        <v>0.19363573161361794</v>
      </c>
      <c r="C231" s="22">
        <v>0.18536192214286673</v>
      </c>
      <c r="D231" s="22">
        <v>0.11201322641181562</v>
      </c>
      <c r="E231" s="22">
        <v>6.4505485546984931E-2</v>
      </c>
      <c r="F231" s="22">
        <v>5.1515376135058202E-2</v>
      </c>
      <c r="G231" s="22">
        <v>5.7275197873264808E-2</v>
      </c>
      <c r="H231" s="22">
        <v>4.0008968792782644E-2</v>
      </c>
      <c r="I231" s="22">
        <v>3.0561566692462964E-2</v>
      </c>
      <c r="J231" s="22">
        <v>5.1005162552059391E-2</v>
      </c>
      <c r="K231" s="22">
        <v>5.7386522949109849E-2</v>
      </c>
      <c r="L231" s="22">
        <v>0.19939183635710098</v>
      </c>
      <c r="M231" s="22">
        <v>0.19316006219938256</v>
      </c>
      <c r="N231" s="22">
        <v>0.14973866012299117</v>
      </c>
      <c r="O231" s="22">
        <v>0.11325493757545632</v>
      </c>
      <c r="P231" s="23">
        <v>7.1273914103816949E-2</v>
      </c>
      <c r="Q231" s="33"/>
    </row>
    <row r="232" spans="1:17" x14ac:dyDescent="0.3">
      <c r="A232" s="20" t="s">
        <v>213</v>
      </c>
      <c r="B232" s="21">
        <v>0.20732314507312841</v>
      </c>
      <c r="C232" s="22">
        <v>0.14648824430275087</v>
      </c>
      <c r="D232" s="22">
        <v>8.7081189204655768E-2</v>
      </c>
      <c r="E232" s="22">
        <v>3.6416576635608169E-2</v>
      </c>
      <c r="F232" s="22">
        <v>3.1915888149548384E-2</v>
      </c>
      <c r="G232" s="22">
        <v>3.6032285356167058E-2</v>
      </c>
      <c r="H232" s="22">
        <v>9.4030771382583277E-3</v>
      </c>
      <c r="I232" s="22">
        <v>2.5389507727898532E-2</v>
      </c>
      <c r="J232" s="22">
        <v>3.4584382094431668E-2</v>
      </c>
      <c r="K232" s="22">
        <v>4.2398278759832549E-2</v>
      </c>
      <c r="L232" s="22">
        <v>0.21867101556525884</v>
      </c>
      <c r="M232" s="22">
        <v>0.17307865343865297</v>
      </c>
      <c r="N232" s="22">
        <v>0.1140673380228255</v>
      </c>
      <c r="O232" s="22">
        <v>7.9842459132428253E-2</v>
      </c>
      <c r="P232" s="23">
        <v>4.0611401025834708E-2</v>
      </c>
      <c r="Q232" s="33"/>
    </row>
    <row r="233" spans="1:17" x14ac:dyDescent="0.3">
      <c r="A233" s="20" t="s">
        <v>214</v>
      </c>
      <c r="B233" s="21">
        <v>2.4994744901942551E-2</v>
      </c>
      <c r="C233" s="22">
        <v>1.8987338937793533E-2</v>
      </c>
      <c r="D233" s="22">
        <v>4.5776160933528797E-3</v>
      </c>
      <c r="E233" s="22">
        <v>2.6275370538911651E-3</v>
      </c>
      <c r="F233" s="22">
        <v>1.8924259739149943E-3</v>
      </c>
      <c r="G233" s="22">
        <v>4.9507065038146766E-3</v>
      </c>
      <c r="H233" s="22">
        <v>1.1251160078981667E-3</v>
      </c>
      <c r="I233" s="24">
        <v>0</v>
      </c>
      <c r="J233" s="22">
        <v>1.5775778150358022E-3</v>
      </c>
      <c r="K233" s="24">
        <v>0</v>
      </c>
      <c r="L233" s="22">
        <v>2.7605650617560235E-2</v>
      </c>
      <c r="M233" s="22">
        <v>2.4549070525600056E-2</v>
      </c>
      <c r="N233" s="22">
        <v>7.8711689884576157E-3</v>
      </c>
      <c r="O233" s="22">
        <v>3.0920009830958032E-3</v>
      </c>
      <c r="P233" s="23">
        <v>4.8598911226386664E-3</v>
      </c>
      <c r="Q233" s="33"/>
    </row>
    <row r="234" spans="1:17" x14ac:dyDescent="0.3">
      <c r="A234" s="20" t="s">
        <v>215</v>
      </c>
      <c r="B234" s="21">
        <v>8.6952389504004381E-3</v>
      </c>
      <c r="C234" s="22">
        <v>3.6971674283308117E-3</v>
      </c>
      <c r="D234" s="22">
        <v>2.3320556778437971E-3</v>
      </c>
      <c r="E234" s="22">
        <v>1.5115134400665641E-3</v>
      </c>
      <c r="F234" s="22">
        <v>1.8002115932825239E-3</v>
      </c>
      <c r="G234" s="22">
        <v>1.6597173450250788E-3</v>
      </c>
      <c r="H234" s="22">
        <v>1.4947710353735914E-3</v>
      </c>
      <c r="I234" s="24">
        <v>0</v>
      </c>
      <c r="J234" s="22">
        <v>3.3194128871796569E-3</v>
      </c>
      <c r="K234" s="24">
        <v>0</v>
      </c>
      <c r="L234" s="22">
        <v>9.1768106193906365E-3</v>
      </c>
      <c r="M234" s="22">
        <v>6.9457860993108111E-3</v>
      </c>
      <c r="N234" s="22">
        <v>6.0335429295618097E-4</v>
      </c>
      <c r="O234" s="22">
        <v>2.1760461615188014E-3</v>
      </c>
      <c r="P234" s="23">
        <v>2.9532919248591899E-3</v>
      </c>
      <c r="Q234" s="33"/>
    </row>
    <row r="235" spans="1:17" x14ac:dyDescent="0.3">
      <c r="A235" s="20" t="s">
        <v>216</v>
      </c>
      <c r="B235" s="21">
        <v>3.4992061632642089E-3</v>
      </c>
      <c r="C235" s="22">
        <v>4.9688813315625698E-4</v>
      </c>
      <c r="D235" s="22">
        <v>1.0285207155326258E-3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2">
        <v>4.5328879669519926E-3</v>
      </c>
      <c r="M235" s="22">
        <v>7.1852127957721258E-4</v>
      </c>
      <c r="N235" s="24">
        <v>0</v>
      </c>
      <c r="O235" s="22">
        <v>1.3439142575748183E-3</v>
      </c>
      <c r="P235" s="25">
        <v>0</v>
      </c>
      <c r="Q235" s="33"/>
    </row>
    <row r="236" spans="1:17" x14ac:dyDescent="0.3">
      <c r="A236" s="20" t="s">
        <v>217</v>
      </c>
      <c r="B236" s="21">
        <v>0.2070801422070786</v>
      </c>
      <c r="C236" s="22">
        <v>0.24186774382184434</v>
      </c>
      <c r="D236" s="22">
        <v>0.20422952441913778</v>
      </c>
      <c r="E236" s="22">
        <v>0.1344376496788573</v>
      </c>
      <c r="F236" s="22">
        <v>8.7375115357790689E-2</v>
      </c>
      <c r="G236" s="22">
        <v>0.1210566866338762</v>
      </c>
      <c r="H236" s="22">
        <v>9.689618004121478E-2</v>
      </c>
      <c r="I236" s="22">
        <v>0.10551174997156829</v>
      </c>
      <c r="J236" s="22">
        <v>8.9814374097860569E-2</v>
      </c>
      <c r="K236" s="22">
        <v>7.3347996593046805E-2</v>
      </c>
      <c r="L236" s="22">
        <v>0.19752263428611652</v>
      </c>
      <c r="M236" s="22">
        <v>0.22341245975751933</v>
      </c>
      <c r="N236" s="22">
        <v>0.26390293485864574</v>
      </c>
      <c r="O236" s="22">
        <v>0.18794615606250203</v>
      </c>
      <c r="P236" s="23">
        <v>0.12481074732749035</v>
      </c>
      <c r="Q236" s="33"/>
    </row>
    <row r="237" spans="1:17" x14ac:dyDescent="0.3">
      <c r="A237" s="20" t="s">
        <v>218</v>
      </c>
      <c r="B237" s="21">
        <v>0.44708890394447981</v>
      </c>
      <c r="C237" s="22">
        <v>0.3410155863884371</v>
      </c>
      <c r="D237" s="22">
        <v>0.22971572531866682</v>
      </c>
      <c r="E237" s="22">
        <v>0.12749052658993251</v>
      </c>
      <c r="F237" s="22">
        <v>0.10122239989586063</v>
      </c>
      <c r="G237" s="22">
        <v>0.17263167043597938</v>
      </c>
      <c r="H237" s="22">
        <v>8.1721302852554079E-2</v>
      </c>
      <c r="I237" s="22">
        <v>9.8417755231412871E-2</v>
      </c>
      <c r="J237" s="22">
        <v>9.5301164036695016E-2</v>
      </c>
      <c r="K237" s="22">
        <v>8.7142884796698766E-2</v>
      </c>
      <c r="L237" s="22">
        <v>0.46059481696772292</v>
      </c>
      <c r="M237" s="22">
        <v>0.38565760632567014</v>
      </c>
      <c r="N237" s="22">
        <v>0.27874349194810871</v>
      </c>
      <c r="O237" s="22">
        <v>0.20317597500153306</v>
      </c>
      <c r="P237" s="23">
        <v>0.14149689981435143</v>
      </c>
      <c r="Q237" s="33"/>
    </row>
    <row r="238" spans="1:17" x14ac:dyDescent="0.3">
      <c r="A238" s="20" t="s">
        <v>219</v>
      </c>
      <c r="B238" s="21">
        <v>0.24386267495542385</v>
      </c>
      <c r="C238" s="22">
        <v>0.16165433986587632</v>
      </c>
      <c r="D238" s="22">
        <v>8.9251561761878456E-2</v>
      </c>
      <c r="E238" s="22">
        <v>4.6866962525090788E-2</v>
      </c>
      <c r="F238" s="22">
        <v>4.5565940330032528E-2</v>
      </c>
      <c r="G238" s="22">
        <v>3.7306587090257949E-2</v>
      </c>
      <c r="H238" s="22">
        <v>1.126082917230513E-2</v>
      </c>
      <c r="I238" s="22">
        <v>3.8234022718353973E-2</v>
      </c>
      <c r="J238" s="22">
        <v>4.5193831963169201E-2</v>
      </c>
      <c r="K238" s="22">
        <v>4.5937224152930271E-2</v>
      </c>
      <c r="L238" s="22">
        <v>0.26093851220188163</v>
      </c>
      <c r="M238" s="22">
        <v>0.19103774543759824</v>
      </c>
      <c r="N238" s="22">
        <v>0.12225469396692294</v>
      </c>
      <c r="O238" s="22">
        <v>8.2918874676025128E-2</v>
      </c>
      <c r="P238" s="23">
        <v>6.2470545837965519E-2</v>
      </c>
      <c r="Q238" s="33"/>
    </row>
    <row r="239" spans="1:17" x14ac:dyDescent="0.3">
      <c r="A239" s="20" t="s">
        <v>220</v>
      </c>
      <c r="B239" s="21">
        <v>2.9368501907675822E-2</v>
      </c>
      <c r="C239" s="22">
        <v>1.3949260087212059E-2</v>
      </c>
      <c r="D239" s="22">
        <v>2.4842183823842469E-3</v>
      </c>
      <c r="E239" s="22">
        <v>3.6140721045137525E-3</v>
      </c>
      <c r="F239" s="22">
        <v>1.7099922869014796E-3</v>
      </c>
      <c r="G239" s="22">
        <v>1.5008323326152078E-3</v>
      </c>
      <c r="H239" s="22">
        <v>2.1405229625462551E-3</v>
      </c>
      <c r="I239" s="22">
        <v>9.8253490372414128E-4</v>
      </c>
      <c r="J239" s="22">
        <v>1.5775778150358022E-3</v>
      </c>
      <c r="K239" s="22">
        <v>5.0022022218072417E-3</v>
      </c>
      <c r="L239" s="22">
        <v>2.7242825850623466E-2</v>
      </c>
      <c r="M239" s="22">
        <v>2.0213941119933028E-2</v>
      </c>
      <c r="N239" s="22">
        <v>9.283292676625211E-3</v>
      </c>
      <c r="O239" s="22">
        <v>4.7311569585191254E-3</v>
      </c>
      <c r="P239" s="23">
        <v>1.6252197603500679E-3</v>
      </c>
      <c r="Q239" s="33"/>
    </row>
    <row r="240" spans="1:17" x14ac:dyDescent="0.3">
      <c r="A240" s="20" t="s">
        <v>221</v>
      </c>
      <c r="B240" s="21">
        <v>2.012667532230479E-3</v>
      </c>
      <c r="C240" s="22">
        <v>2.047975695189135E-3</v>
      </c>
      <c r="D240" s="22">
        <v>1.1512184914336759E-3</v>
      </c>
      <c r="E240" s="22">
        <v>2.3808250942718673E-3</v>
      </c>
      <c r="F240" s="22">
        <v>2.3217922936557634E-3</v>
      </c>
      <c r="G240" s="22">
        <v>1.4001396293606065E-3</v>
      </c>
      <c r="H240" s="24">
        <v>0</v>
      </c>
      <c r="I240" s="22">
        <v>3.7021487120117696E-3</v>
      </c>
      <c r="J240" s="24">
        <v>0</v>
      </c>
      <c r="K240" s="24">
        <v>0</v>
      </c>
      <c r="L240" s="22">
        <v>2.6072188984178168E-3</v>
      </c>
      <c r="M240" s="22">
        <v>2.0550478256942764E-3</v>
      </c>
      <c r="N240" s="22">
        <v>1.5459406930849174E-3</v>
      </c>
      <c r="O240" s="22">
        <v>9.5252894871318409E-4</v>
      </c>
      <c r="P240" s="23">
        <v>4.4620034258459262E-3</v>
      </c>
      <c r="Q240" s="33"/>
    </row>
    <row r="241" spans="1:17" ht="15" thickBot="1" x14ac:dyDescent="0.35">
      <c r="A241" s="27" t="s">
        <v>53</v>
      </c>
      <c r="B241" s="40">
        <v>9.7072384151124034</v>
      </c>
      <c r="C241" s="39">
        <v>5.6075508908033465</v>
      </c>
      <c r="D241" s="39">
        <v>3.1127341703216453</v>
      </c>
      <c r="E241" s="29">
        <v>0.94878191810647372</v>
      </c>
      <c r="F241" s="29">
        <v>0.51785864632498879</v>
      </c>
      <c r="G241" s="39">
        <v>1.0076582735820638</v>
      </c>
      <c r="H241" s="29">
        <v>0.39837767461141038</v>
      </c>
      <c r="I241" s="29">
        <v>0.38699086816677336</v>
      </c>
      <c r="J241" s="29">
        <v>0.35092840224030625</v>
      </c>
      <c r="K241" s="29">
        <v>0.9183161042189868</v>
      </c>
      <c r="L241" s="39">
        <v>10.16872573718253</v>
      </c>
      <c r="M241" s="39">
        <v>6.70700597097425</v>
      </c>
      <c r="N241" s="39">
        <v>4.7369355996347613</v>
      </c>
      <c r="O241" s="39">
        <v>2.7169906541261417</v>
      </c>
      <c r="P241" s="122">
        <v>0.82596321739626533</v>
      </c>
      <c r="Q241" s="33"/>
    </row>
  </sheetData>
  <mergeCells count="33">
    <mergeCell ref="C8:C9"/>
    <mergeCell ref="C10:I10"/>
    <mergeCell ref="C16:I16"/>
    <mergeCell ref="C5:I5"/>
    <mergeCell ref="C6:D7"/>
    <mergeCell ref="E6:F6"/>
    <mergeCell ref="H6:H7"/>
    <mergeCell ref="I6:I7"/>
    <mergeCell ref="C17:D18"/>
    <mergeCell ref="E17:F17"/>
    <mergeCell ref="H17:H18"/>
    <mergeCell ref="I17:I18"/>
    <mergeCell ref="C19:C20"/>
    <mergeCell ref="C21:I21"/>
    <mergeCell ref="C28:E28"/>
    <mergeCell ref="C30:C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C46"/>
    <mergeCell ref="C47:E47"/>
    <mergeCell ref="A82:A83"/>
    <mergeCell ref="B82:F82"/>
    <mergeCell ref="G82:K82"/>
    <mergeCell ref="L82:P82"/>
  </mergeCells>
  <pageMargins left="0.25" right="0.2" top="0.25" bottom="0.25" header="0.55000000000000004" footer="0.05"/>
  <pageSetup scale="65" fitToHeight="0" orientation="landscape" r:id="rId1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6efad5-0601-4cf0-b7c2-89968258c777">VMX3MACP777Z-1758609593-50231</_dlc_DocId>
    <_dlc_DocIdUrl xmlns="d16efad5-0601-4cf0-b7c2-89968258c777">
      <Url>https://icfonline.sharepoint.com/sites/ihd-dhs/WealthIndex/_layouts/15/DocIdRedir.aspx?ID=VMX3MACP777Z-1758609593-50231</Url>
      <Description>VMX3MACP777Z-1758609593-50231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562120A0D9A4986B00A4C9B98C911" ma:contentTypeVersion="536" ma:contentTypeDescription="Create a new document." ma:contentTypeScope="" ma:versionID="8a0dace57bd6d312185f22aa79e3ec46">
  <xsd:schema xmlns:xsd="http://www.w3.org/2001/XMLSchema" xmlns:xs="http://www.w3.org/2001/XMLSchema" xmlns:p="http://schemas.microsoft.com/office/2006/metadata/properties" xmlns:ns2="d16efad5-0601-4cf0-b7c2-89968258c777" xmlns:ns3="251e6315-8a21-4c41-9f95-409fcb02270a" targetNamespace="http://schemas.microsoft.com/office/2006/metadata/properties" ma:root="true" ma:fieldsID="1c7369df96f9df96907947a73fa95465" ns2:_="" ns3:_="">
    <xsd:import namespace="d16efad5-0601-4cf0-b7c2-89968258c777"/>
    <xsd:import namespace="251e6315-8a21-4c41-9f95-409fcb02270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fad5-0601-4cf0-b7c2-89968258c7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e6315-8a21-4c41-9f95-409fcb022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81CFF-2451-4857-AF49-935506739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B7A9D-36DF-47BB-944B-997EA64B8563}">
  <ds:schemaRefs>
    <ds:schemaRef ds:uri="http://schemas.microsoft.com/office/2006/metadata/properties"/>
    <ds:schemaRef ds:uri="http://schemas.microsoft.com/office/infopath/2007/PartnerControls"/>
    <ds:schemaRef ds:uri="d16efad5-0601-4cf0-b7c2-89968258c777"/>
  </ds:schemaRefs>
</ds:datastoreItem>
</file>

<file path=customXml/itemProps3.xml><?xml version="1.0" encoding="utf-8"?>
<ds:datastoreItem xmlns:ds="http://schemas.openxmlformats.org/officeDocument/2006/customXml" ds:itemID="{25F73500-E09E-4293-8FD7-B11D5633E3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87AD35-ABE1-4BC9-BECB-BC3633530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efad5-0601-4cf0-b7c2-89968258c777"/>
    <ds:schemaRef ds:uri="251e6315-8a21-4c41-9f95-409fcb022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</vt:lpstr>
      <vt:lpstr>Urban</vt:lpstr>
      <vt:lpstr>Rural</vt:lpstr>
      <vt:lpstr>Composite</vt:lpstr>
    </vt:vector>
  </TitlesOfParts>
  <Company>ICF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Croft, Trevor</cp:lastModifiedBy>
  <cp:lastPrinted>2024-05-30T21:18:54Z</cp:lastPrinted>
  <dcterms:created xsi:type="dcterms:W3CDTF">2013-08-06T13:22:30Z</dcterms:created>
  <dcterms:modified xsi:type="dcterms:W3CDTF">2024-05-30T21:19:25Z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0x010100613562120A0D9A4986B00A4C9B98C911</vt:lpwstr>
  </property>
  <property fmtid="{D5CDD505-2E9C-101B-9397-08002B2CF9AE}" pid="3" name="_dlc_DocIdItemGuid">
    <vt:lpwstr>ef42e0f7-a32f-4e12-bf16-e9a7ef45637c</vt:lpwstr>
  </property>
</Properties>
</file>